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85" yWindow="105" windowWidth="3600" windowHeight="11640" firstSheet="1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БЮДЖЕТА'!$A$13:$G$543</definedName>
    <definedName name="_xlnm.Print_Titles" localSheetId="1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<sst xmlns="http://schemas.openxmlformats.org/spreadsheetml/2006/main" count="2153" uniqueCount="422">
  <si>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</si>
  <si>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</si>
  <si>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</si>
  <si>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</si>
  <si>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</si>
  <si>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</si>
  <si>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</si>
  <si>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</si>
  <si>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</si>
  <si>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</si>
  <si>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</si>
  <si>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</si>
  <si>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</si>
  <si>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</si>
  <si>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</si>
  <si>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</si>
  <si>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</si>
  <si>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</si>
  <si>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</si>
  <si>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</si>
  <si>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</si>
  <si>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</si>
  <si>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</si>
  <si>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</si>
  <si>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</si>
  <si>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</si>
  <si>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</si>
  <si>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</si>
  <si>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</si>
  <si>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</si>
  <si>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</si>
  <si>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</si>
  <si>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</si>
  <si>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</si>
  <si>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</si>
  <si>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</si>
  <si>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</si>
  <si>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</si>
  <si>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</si>
  <si>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</si>
  <si>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</si>
  <si>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</si>
  <si>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</si>
  <si>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</si>
  <si>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</si>
  <si>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</si>
  <si>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</si>
  <si>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</si>
  <si>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</si>
  <si>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</si>
  <si>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</si>
  <si>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</si>
  <si>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</si>
  <si>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</si>
  <si>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</si>
  <si>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</si>
  <si>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</si>
  <si>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</si>
  <si>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</si>
  <si>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</si>
  <si>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</si>
  <si>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</si>
  <si>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</si>
  <si>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</si>
  <si>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</si>
  <si>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</si>
  <si>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</si>
  <si>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</si>
  <si>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</si>
  <si>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</si>
  <si>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</si>
  <si>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</si>
  <si>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</si>
  <si>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</si>
  <si>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</si>
  <si>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</si>
  <si>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</si>
  <si>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</si>
  <si>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</si>
  <si>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</si>
  <si>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</si>
  <si>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</si>
  <si>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</si>
  <si>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</si>
  <si>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</si>
  <si>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</si>
  <si>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</si>
  <si>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</si>
  <si>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</si>
  <si>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</si>
  <si>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</si>
  <si>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</si>
  <si>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</si>
  <si>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</si>
  <si>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</si>
  <si>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</si>
  <si>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</si>
  <si>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</si>
  <si>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</si>
  <si>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</si>
  <si>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</si>
  <si>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</si>
  <si>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</si>
  <si>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</si>
  <si>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</si>
  <si>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</si>
  <si>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</si>
  <si>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</si>
  <si>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</si>
  <si>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</si>
  <si>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</si>
  <si>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</si>
  <si>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</si>
  <si>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</si>
  <si>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</si>
  <si>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</si>
  <si>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</si>
  <si>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</si>
  <si>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</si>
  <si>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</si>
  <si>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</si>
  <si>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</si>
  <si>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</si>
  <si>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</si>
  <si>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</si>
  <si>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</si>
  <si>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</si>
  <si>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</si>
  <si>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</si>
  <si>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</si>
  <si>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</si>
  <si>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</si>
  <si>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</si>
  <si>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</si>
  <si>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</si>
  <si>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</si>
  <si>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</si>
  <si>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</si>
  <si>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</si>
  <si>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</si>
  <si>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</si>
  <si>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</si>
  <si>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</si>
  <si>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</si>
  <si>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</si>
  <si>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</si>
  <si>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</si>
  <si>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</si>
  <si>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</si>
  <si>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</si>
  <si>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</si>
  <si>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</si>
  <si>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</si>
  <si>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</si>
  <si>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</si>
  <si>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</si>
  <si>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</si>
  <si>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</si>
  <si>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</si>
  <si>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</si>
  <si>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</si>
  <si>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</si>
  <si>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</si>
  <si>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</si>
  <si>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</si>
  <si>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</si>
  <si>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</si>
  <si>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</si>
  <si>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</si>
  <si>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</si>
  <si>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</si>
  <si>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</si>
  <si>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</si>
  <si>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</si>
  <si>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</si>
  <si>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</si>
  <si>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</si>
  <si>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</si>
  <si>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</si>
  <si>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</si>
  <si>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</si>
  <si>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</si>
  <si>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</si>
  <si>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</si>
  <si>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</si>
  <si>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</si>
  <si>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</si>
  <si>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</si>
  <si>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</si>
  <si>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</si>
  <si>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</si>
  <si>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</si>
  <si>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</si>
  <si>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</si>
  <si>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</si>
  <si>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</si>
  <si>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</si>
  <si>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</si>
  <si>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</si>
  <si>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</si>
  <si>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</si>
  <si>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</si>
  <si>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</si>
  <si>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</si>
  <si>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</si>
  <si>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</si>
  <si>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</si>
  <si>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</si>
  <si>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</si>
  <si>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</si>
  <si>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</si>
  <si>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</si>
  <si>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</si>
  <si>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</si>
  <si>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</si>
  <si>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</si>
  <si>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</si>
  <si>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</si>
  <si>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</si>
  <si>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</si>
  <si>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</si>
  <si>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</si>
  <si>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</si>
  <si>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</si>
  <si>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</si>
  <si>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</si>
  <si>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</si>
  <si>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</si>
  <si>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</si>
  <si>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</si>
  <si>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</si>
  <si>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</si>
  <si>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</si>
  <si>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</si>
  <si>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</si>
  <si>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</si>
  <si>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</si>
  <si>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</si>
  <si>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</si>
  <si>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</si>
  <si>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</si>
  <si>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</si>
  <si>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</si>
  <si>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</si>
  <si>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</si>
  <si>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</si>
  <si>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</si>
  <si>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</si>
  <si>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</si>
  <si>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</si>
  <si>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</si>
  <si>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</si>
  <si>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</si>
  <si>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</si>
  <si>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</si>
  <si>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</si>
  <si>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</si>
  <si>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</si>
  <si>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</si>
  <si>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</si>
  <si>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</si>
  <si>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</si>
  <si>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</si>
  <si>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</si>
  <si>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</si>
  <si>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</si>
  <si>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</si>
  <si>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районного бюджета на 2016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</si>
  <si>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</si>
  <si>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</si>
  <si>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</si>
  <si>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</si>
  <si>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</si>
  <si>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</si>
  <si>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</si>
  <si>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</si>
  <si>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</si>
  <si>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</si>
  <si>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</si>
  <si>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</si>
  <si>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</si>
  <si>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</si>
  <si>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</si>
  <si>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</si>
  <si>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</si>
  <si>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</si>
  <si>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</si>
  <si>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</si>
  <si>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</si>
  <si>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</si>
  <si>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</si>
  <si>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</si>
  <si>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</si>
  <si>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</si>
  <si>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</si>
  <si>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</si>
  <si>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</si>
  <si>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</si>
  <si>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</si>
  <si>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</si>
  <si>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</si>
  <si>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</si>
  <si>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</si>
  <si>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</si>
  <si>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</si>
  <si>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</si>
  <si>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</si>
  <si>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</si>
  <si>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</si>
  <si>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</si>
  <si>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</si>
  <si>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</si>
  <si>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</si>
  <si>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</si>
  <si>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</si>
  <si>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</si>
  <si>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</si>
  <si>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</si>
  <si>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</si>
  <si>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</si>
  <si>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</si>
  <si>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</si>
  <si>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</si>
  <si>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</si>
  <si>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</si>
  <si>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</si>
  <si>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</si>
  <si>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</si>
  <si>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</si>
  <si>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</si>
  <si>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</si>
  <si>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</si>
  <si>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</si>
  <si>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</si>
  <si>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</si>
  <si>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</si>
  <si>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</si>
  <si>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</si>
  <si>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</si>
  <si>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</si>
  <si>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</si>
  <si>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</si>
  <si>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</si>
  <si>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</si>
  <si>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</si>
  <si>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</si>
  <si>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</si>
  <si>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</si>
  <si>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</si>
  <si>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</si>
  <si>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</si>
  <si>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</si>
  <si>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</si>
  <si>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</si>
  <si>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</si>
  <si>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</si>
  <si>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</si>
  <si>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</si>
  <si>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</si>
  <si>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</si>
  <si>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</si>
  <si>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</si>
  <si>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</si>
  <si>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</si>
  <si>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</si>
  <si>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</si>
  <si>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</si>
  <si>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</si>
  <si>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</si>
  <si>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</si>
  <si>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</si>
  <si>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</si>
  <si>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</si>
  <si>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</si>
  <si>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</si>
  <si>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</si>
  <si>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</si>
  <si>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</si>
  <si>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</si>
  <si>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</si>
  <si>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</si>
  <si>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</si>
  <si>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</si>
  <si>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</si>
  <si>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</si>
  <si>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</si>
  <si>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</si>
  <si>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</si>
  <si>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</si>
  <si>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</si>
  <si>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</si>
  <si>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</si>
  <si>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2200011690</t>
  </si>
  <si>
    <t>853</t>
  </si>
  <si>
    <t>Уплата иных платежей</t>
  </si>
  <si>
    <t>МП"Доступная среда для инвалидов ММР "</t>
  </si>
  <si>
    <t>0500001610</t>
  </si>
  <si>
    <t>Мероприятия районных бюджетных муниципальных учреждений по созданию доступной среды для инвалидов</t>
  </si>
  <si>
    <t>Михайловского муниципального района</t>
  </si>
  <si>
    <t>"Приложение 12 к решению Думы</t>
  </si>
  <si>
    <t>района № 43 от 24.12.2015г."</t>
  </si>
  <si>
    <t>Приложение 4 к решению Думы</t>
  </si>
  <si>
    <t>123</t>
  </si>
  <si>
    <t>2200092180</t>
  </si>
  <si>
    <t>МП"Развитие малоэтажного жилищного строительства на территории ММР на 2011-2015 годы"</t>
  </si>
  <si>
    <t>08000R0645</t>
  </si>
  <si>
    <t>9990000670</t>
  </si>
  <si>
    <t>321</t>
  </si>
  <si>
    <t>Субсидии из федерального бюджета гражданам на приобретение жилья</t>
  </si>
  <si>
    <t>951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</si>
  <si>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</si>
  <si>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</si>
  <si>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</si>
  <si>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>1620051470</t>
  </si>
  <si>
    <t>1620051480</t>
  </si>
  <si>
    <t xml:space="preserve">Мероприятия учреждений по сохранению и развитию учреждений библиотечного обслуживания </t>
  </si>
  <si>
    <t>1620082690</t>
  </si>
  <si>
    <t>Выплата денежного поощрения лучшим работникам муниципальных учреждений культуры</t>
  </si>
  <si>
    <t>01000R0200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</si>
  <si>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</si>
  <si>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9990053910</t>
  </si>
  <si>
    <t>№ 88  от 21.06.2016г.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</si>
</sst>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" fillId="40" borderId="10" xfId="0" applyFont="1" applyFill="1" applyBorder="1" applyAlignment="1">
      <alignment vertical="top" wrapTex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51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4.875" style="2" customWidth="1"/>
    <col min="2" max="2" width="7.003906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7.87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8" t="s">
        <v>401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2:23" ht="18.75">
      <c r="B3" s="169" t="s">
        <v>398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</row>
    <row r="4" spans="2:22" ht="18.75">
      <c r="B4" s="2"/>
      <c r="C4" s="168" t="s">
        <v>421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</row>
    <row r="6" spans="2:23" ht="18.75">
      <c r="B6" s="168" t="s">
        <v>399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</row>
    <row r="7" spans="2:23" ht="18.75" customHeight="1">
      <c r="B7" s="169" t="s">
        <v>266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</row>
    <row r="8" spans="2:22" ht="18.75">
      <c r="B8" s="172" t="s">
        <v>400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</row>
    <row r="9" ht="18.75">
      <c r="B9" s="163"/>
    </row>
    <row r="10" spans="1:25" ht="19.5" customHeight="1">
      <c r="A10" s="171" t="s">
        <v>90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X10" s="2"/>
      <c r="Y10" s="2"/>
    </row>
    <row r="11" spans="1:25" ht="57" customHeight="1">
      <c r="A11" s="170" t="s">
        <v>267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X11" s="2"/>
      <c r="Y11" s="2"/>
    </row>
    <row r="12" spans="1:25" ht="5.25" customHeight="1" thickBot="1">
      <c r="A12" s="49"/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Y12" s="57" t="s">
        <v>84</v>
      </c>
    </row>
    <row r="13" spans="1:25" ht="48" thickBot="1">
      <c r="A13" s="36" t="s">
        <v>0</v>
      </c>
      <c r="B13" s="36" t="s">
        <v>59</v>
      </c>
      <c r="C13" s="36" t="s">
        <v>1</v>
      </c>
      <c r="D13" s="36" t="s">
        <v>2</v>
      </c>
      <c r="E13" s="36" t="s">
        <v>3</v>
      </c>
      <c r="F13" s="37" t="s">
        <v>4</v>
      </c>
      <c r="G13" s="36" t="s">
        <v>23</v>
      </c>
      <c r="H13" s="23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41" t="s">
        <v>23</v>
      </c>
      <c r="X13" s="58" t="s">
        <v>86</v>
      </c>
      <c r="Y13" s="47" t="s">
        <v>85</v>
      </c>
    </row>
    <row r="14" spans="1:25" ht="29.25" thickBot="1">
      <c r="A14" s="103" t="s">
        <v>60</v>
      </c>
      <c r="B14" s="104">
        <v>951</v>
      </c>
      <c r="C14" s="104" t="s">
        <v>61</v>
      </c>
      <c r="D14" s="104" t="s">
        <v>276</v>
      </c>
      <c r="E14" s="104" t="s">
        <v>5</v>
      </c>
      <c r="F14" s="105"/>
      <c r="G14" s="141">
        <f>G15+G192+G198+G205+G252+G285+G311+G358+G381+G391+G404+G410</f>
        <v>165985.52031</v>
      </c>
      <c r="H14" s="28" t="e">
        <f aca="true" t="shared" si="0" ref="H14:X14">H15+H188+H199+H205+H251+H297+H323+H366+H382+H395+H406+H411</f>
        <v>#REF!</v>
      </c>
      <c r="I14" s="28" t="e">
        <f t="shared" si="0"/>
        <v>#REF!</v>
      </c>
      <c r="J14" s="28" t="e">
        <f t="shared" si="0"/>
        <v>#REF!</v>
      </c>
      <c r="K14" s="28" t="e">
        <f t="shared" si="0"/>
        <v>#REF!</v>
      </c>
      <c r="L14" s="28" t="e">
        <f t="shared" si="0"/>
        <v>#REF!</v>
      </c>
      <c r="M14" s="28" t="e">
        <f t="shared" si="0"/>
        <v>#REF!</v>
      </c>
      <c r="N14" s="28" t="e">
        <f t="shared" si="0"/>
        <v>#REF!</v>
      </c>
      <c r="O14" s="28" t="e">
        <f t="shared" si="0"/>
        <v>#REF!</v>
      </c>
      <c r="P14" s="28" t="e">
        <f t="shared" si="0"/>
        <v>#REF!</v>
      </c>
      <c r="Q14" s="28" t="e">
        <f t="shared" si="0"/>
        <v>#REF!</v>
      </c>
      <c r="R14" s="28" t="e">
        <f t="shared" si="0"/>
        <v>#REF!</v>
      </c>
      <c r="S14" s="28" t="e">
        <f t="shared" si="0"/>
        <v>#REF!</v>
      </c>
      <c r="T14" s="28" t="e">
        <f t="shared" si="0"/>
        <v>#REF!</v>
      </c>
      <c r="U14" s="28" t="e">
        <f t="shared" si="0"/>
        <v>#REF!</v>
      </c>
      <c r="V14" s="28" t="e">
        <f t="shared" si="0"/>
        <v>#REF!</v>
      </c>
      <c r="W14" s="28" t="e">
        <f t="shared" si="0"/>
        <v>#REF!</v>
      </c>
      <c r="X14" s="60" t="e">
        <f t="shared" si="0"/>
        <v>#REF!</v>
      </c>
      <c r="Y14" s="59" t="e">
        <f aca="true" t="shared" si="1" ref="Y14:Y24">X14/G14*100</f>
        <v>#REF!</v>
      </c>
    </row>
    <row r="15" spans="1:25" ht="18.75" customHeight="1" outlineLevel="2" thickBot="1">
      <c r="A15" s="108" t="s">
        <v>54</v>
      </c>
      <c r="B15" s="18">
        <v>951</v>
      </c>
      <c r="C15" s="14" t="s">
        <v>53</v>
      </c>
      <c r="D15" s="14" t="s">
        <v>276</v>
      </c>
      <c r="E15" s="14" t="s">
        <v>5</v>
      </c>
      <c r="F15" s="14"/>
      <c r="G15" s="142">
        <f>G16+G24+G51+G71+G88+G93+G65+G82</f>
        <v>76675.53787999999</v>
      </c>
      <c r="H15" s="29" t="e">
        <f>H16+H27+H53+#REF!+H72+#REF!+H88+H92</f>
        <v>#REF!</v>
      </c>
      <c r="I15" s="29" t="e">
        <f>I16+I27+I53+#REF!+I72+#REF!+I88+I92</f>
        <v>#REF!</v>
      </c>
      <c r="J15" s="29" t="e">
        <f>J16+J27+J53+#REF!+J72+#REF!+J88+J92</f>
        <v>#REF!</v>
      </c>
      <c r="K15" s="29" t="e">
        <f>K16+K27+K53+#REF!+K72+#REF!+K88+K92</f>
        <v>#REF!</v>
      </c>
      <c r="L15" s="29" t="e">
        <f>L16+L27+L53+#REF!+L72+#REF!+L88+L92</f>
        <v>#REF!</v>
      </c>
      <c r="M15" s="29" t="e">
        <f>M16+M27+M53+#REF!+M72+#REF!+M88+M92</f>
        <v>#REF!</v>
      </c>
      <c r="N15" s="29" t="e">
        <f>N16+N27+N53+#REF!+N72+#REF!+N88+N92</f>
        <v>#REF!</v>
      </c>
      <c r="O15" s="29" t="e">
        <f>O16+O27+O53+#REF!+O72+#REF!+O88+O92</f>
        <v>#REF!</v>
      </c>
      <c r="P15" s="29" t="e">
        <f>P16+P27+P53+#REF!+P72+#REF!+P88+P92</f>
        <v>#REF!</v>
      </c>
      <c r="Q15" s="29" t="e">
        <f>Q16+Q27+Q53+#REF!+Q72+#REF!+Q88+Q92</f>
        <v>#REF!</v>
      </c>
      <c r="R15" s="29" t="e">
        <f>R16+R27+R53+#REF!+R72+#REF!+R88+R92</f>
        <v>#REF!</v>
      </c>
      <c r="S15" s="29" t="e">
        <f>S16+S27+S53+#REF!+S72+#REF!+S88+S92</f>
        <v>#REF!</v>
      </c>
      <c r="T15" s="29" t="e">
        <f>T16+T27+T53+#REF!+T72+#REF!+T88+T92</f>
        <v>#REF!</v>
      </c>
      <c r="U15" s="29" t="e">
        <f>U16+U27+U53+#REF!+U72+#REF!+U88+U92</f>
        <v>#REF!</v>
      </c>
      <c r="V15" s="29" t="e">
        <f>V16+V27+V53+#REF!+V72+#REF!+V88+V92</f>
        <v>#REF!</v>
      </c>
      <c r="W15" s="29" t="e">
        <f>W16+W27+W53+#REF!+W72+#REF!+W88+W92</f>
        <v>#REF!</v>
      </c>
      <c r="X15" s="61" t="e">
        <f>X16+X27+X53+#REF!+X72+#REF!+X88+X92</f>
        <v>#REF!</v>
      </c>
      <c r="Y15" s="59" t="e">
        <f t="shared" si="1"/>
        <v>#REF!</v>
      </c>
    </row>
    <row r="16" spans="1:25" ht="32.25" customHeight="1" outlineLevel="3" thickBot="1">
      <c r="A16" s="109" t="s">
        <v>24</v>
      </c>
      <c r="B16" s="129">
        <v>951</v>
      </c>
      <c r="C16" s="110" t="s">
        <v>6</v>
      </c>
      <c r="D16" s="110" t="s">
        <v>276</v>
      </c>
      <c r="E16" s="110" t="s">
        <v>5</v>
      </c>
      <c r="F16" s="110"/>
      <c r="G16" s="111">
        <f>G17</f>
        <v>1775.5230000000001</v>
      </c>
      <c r="H16" s="31">
        <f aca="true" t="shared" si="2" ref="H16:X16">H17</f>
        <v>1204.8</v>
      </c>
      <c r="I16" s="31">
        <f t="shared" si="2"/>
        <v>1204.8</v>
      </c>
      <c r="J16" s="31">
        <f t="shared" si="2"/>
        <v>1204.8</v>
      </c>
      <c r="K16" s="31">
        <f t="shared" si="2"/>
        <v>1204.8</v>
      </c>
      <c r="L16" s="31">
        <f t="shared" si="2"/>
        <v>1204.8</v>
      </c>
      <c r="M16" s="31">
        <f t="shared" si="2"/>
        <v>1204.8</v>
      </c>
      <c r="N16" s="31">
        <f t="shared" si="2"/>
        <v>1204.8</v>
      </c>
      <c r="O16" s="31">
        <f t="shared" si="2"/>
        <v>1204.8</v>
      </c>
      <c r="P16" s="31">
        <f t="shared" si="2"/>
        <v>1204.8</v>
      </c>
      <c r="Q16" s="31">
        <f t="shared" si="2"/>
        <v>1204.8</v>
      </c>
      <c r="R16" s="31">
        <f t="shared" si="2"/>
        <v>1204.8</v>
      </c>
      <c r="S16" s="31">
        <f t="shared" si="2"/>
        <v>1204.8</v>
      </c>
      <c r="T16" s="31">
        <f t="shared" si="2"/>
        <v>1204.8</v>
      </c>
      <c r="U16" s="31">
        <f t="shared" si="2"/>
        <v>1204.8</v>
      </c>
      <c r="V16" s="31">
        <f t="shared" si="2"/>
        <v>1204.8</v>
      </c>
      <c r="W16" s="31">
        <f t="shared" si="2"/>
        <v>1204.8</v>
      </c>
      <c r="X16" s="62">
        <f t="shared" si="2"/>
        <v>1147.63638</v>
      </c>
      <c r="Y16" s="59">
        <f t="shared" si="1"/>
        <v>64.63652568848727</v>
      </c>
    </row>
    <row r="17" spans="1:25" ht="34.5" customHeight="1" outlineLevel="3" thickBot="1">
      <c r="A17" s="112" t="s">
        <v>138</v>
      </c>
      <c r="B17" s="19">
        <v>951</v>
      </c>
      <c r="C17" s="11" t="s">
        <v>6</v>
      </c>
      <c r="D17" s="11" t="s">
        <v>277</v>
      </c>
      <c r="E17" s="11" t="s">
        <v>5</v>
      </c>
      <c r="F17" s="11"/>
      <c r="G17" s="12">
        <f>G18</f>
        <v>1775.5230000000001</v>
      </c>
      <c r="H17" s="32">
        <f aca="true" t="shared" si="3" ref="H17:X17">H22</f>
        <v>1204.8</v>
      </c>
      <c r="I17" s="32">
        <f t="shared" si="3"/>
        <v>1204.8</v>
      </c>
      <c r="J17" s="32">
        <f t="shared" si="3"/>
        <v>1204.8</v>
      </c>
      <c r="K17" s="32">
        <f t="shared" si="3"/>
        <v>1204.8</v>
      </c>
      <c r="L17" s="32">
        <f t="shared" si="3"/>
        <v>1204.8</v>
      </c>
      <c r="M17" s="32">
        <f t="shared" si="3"/>
        <v>1204.8</v>
      </c>
      <c r="N17" s="32">
        <f t="shared" si="3"/>
        <v>1204.8</v>
      </c>
      <c r="O17" s="32">
        <f t="shared" si="3"/>
        <v>1204.8</v>
      </c>
      <c r="P17" s="32">
        <f t="shared" si="3"/>
        <v>1204.8</v>
      </c>
      <c r="Q17" s="32">
        <f t="shared" si="3"/>
        <v>1204.8</v>
      </c>
      <c r="R17" s="32">
        <f t="shared" si="3"/>
        <v>1204.8</v>
      </c>
      <c r="S17" s="32">
        <f t="shared" si="3"/>
        <v>1204.8</v>
      </c>
      <c r="T17" s="32">
        <f t="shared" si="3"/>
        <v>1204.8</v>
      </c>
      <c r="U17" s="32">
        <f t="shared" si="3"/>
        <v>1204.8</v>
      </c>
      <c r="V17" s="32">
        <f t="shared" si="3"/>
        <v>1204.8</v>
      </c>
      <c r="W17" s="32">
        <f t="shared" si="3"/>
        <v>1204.8</v>
      </c>
      <c r="X17" s="63">
        <f t="shared" si="3"/>
        <v>1147.63638</v>
      </c>
      <c r="Y17" s="59">
        <f t="shared" si="1"/>
        <v>64.63652568848727</v>
      </c>
    </row>
    <row r="18" spans="1:25" ht="36" customHeight="1" outlineLevel="3" thickBot="1">
      <c r="A18" s="112" t="s">
        <v>139</v>
      </c>
      <c r="B18" s="19">
        <v>951</v>
      </c>
      <c r="C18" s="11" t="s">
        <v>6</v>
      </c>
      <c r="D18" s="11" t="s">
        <v>278</v>
      </c>
      <c r="E18" s="11" t="s">
        <v>5</v>
      </c>
      <c r="F18" s="11"/>
      <c r="G18" s="12">
        <f>G19</f>
        <v>1775.5230000000001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</row>
    <row r="19" spans="1:25" ht="20.25" customHeight="1" outlineLevel="3" thickBot="1">
      <c r="A19" s="94" t="s">
        <v>140</v>
      </c>
      <c r="B19" s="90">
        <v>951</v>
      </c>
      <c r="C19" s="91" t="s">
        <v>6</v>
      </c>
      <c r="D19" s="91" t="s">
        <v>279</v>
      </c>
      <c r="E19" s="91" t="s">
        <v>5</v>
      </c>
      <c r="F19" s="91"/>
      <c r="G19" s="16">
        <f>G20</f>
        <v>1775.5230000000001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31.5" customHeight="1" outlineLevel="3" thickBot="1">
      <c r="A20" s="5" t="s">
        <v>94</v>
      </c>
      <c r="B20" s="21">
        <v>951</v>
      </c>
      <c r="C20" s="6" t="s">
        <v>6</v>
      </c>
      <c r="D20" s="6" t="s">
        <v>279</v>
      </c>
      <c r="E20" s="6" t="s">
        <v>91</v>
      </c>
      <c r="F20" s="6"/>
      <c r="G20" s="7">
        <f>G21+G22+G23</f>
        <v>1775.5230000000001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20.25" customHeight="1" outlineLevel="3" thickBot="1">
      <c r="A21" s="88" t="s">
        <v>273</v>
      </c>
      <c r="B21" s="92">
        <v>951</v>
      </c>
      <c r="C21" s="93" t="s">
        <v>6</v>
      </c>
      <c r="D21" s="93" t="s">
        <v>279</v>
      </c>
      <c r="E21" s="93" t="s">
        <v>92</v>
      </c>
      <c r="F21" s="93"/>
      <c r="G21" s="98">
        <v>1523.3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48" outlineLevel="4" thickBot="1">
      <c r="A22" s="88" t="s">
        <v>275</v>
      </c>
      <c r="B22" s="92">
        <v>951</v>
      </c>
      <c r="C22" s="93" t="s">
        <v>6</v>
      </c>
      <c r="D22" s="93" t="s">
        <v>279</v>
      </c>
      <c r="E22" s="93" t="s">
        <v>93</v>
      </c>
      <c r="F22" s="93"/>
      <c r="G22" s="98">
        <v>2.863</v>
      </c>
      <c r="H22" s="34">
        <f aca="true" t="shared" si="4" ref="H22:X22">H24</f>
        <v>1204.8</v>
      </c>
      <c r="I22" s="34">
        <f t="shared" si="4"/>
        <v>1204.8</v>
      </c>
      <c r="J22" s="34">
        <f t="shared" si="4"/>
        <v>1204.8</v>
      </c>
      <c r="K22" s="34">
        <f t="shared" si="4"/>
        <v>1204.8</v>
      </c>
      <c r="L22" s="34">
        <f t="shared" si="4"/>
        <v>1204.8</v>
      </c>
      <c r="M22" s="34">
        <f t="shared" si="4"/>
        <v>1204.8</v>
      </c>
      <c r="N22" s="34">
        <f t="shared" si="4"/>
        <v>1204.8</v>
      </c>
      <c r="O22" s="34">
        <f t="shared" si="4"/>
        <v>1204.8</v>
      </c>
      <c r="P22" s="34">
        <f t="shared" si="4"/>
        <v>1204.8</v>
      </c>
      <c r="Q22" s="34">
        <f t="shared" si="4"/>
        <v>1204.8</v>
      </c>
      <c r="R22" s="34">
        <f t="shared" si="4"/>
        <v>1204.8</v>
      </c>
      <c r="S22" s="34">
        <f t="shared" si="4"/>
        <v>1204.8</v>
      </c>
      <c r="T22" s="34">
        <f t="shared" si="4"/>
        <v>1204.8</v>
      </c>
      <c r="U22" s="34">
        <f t="shared" si="4"/>
        <v>1204.8</v>
      </c>
      <c r="V22" s="34">
        <f t="shared" si="4"/>
        <v>1204.8</v>
      </c>
      <c r="W22" s="34">
        <f t="shared" si="4"/>
        <v>1204.8</v>
      </c>
      <c r="X22" s="64">
        <f t="shared" si="4"/>
        <v>1147.63638</v>
      </c>
      <c r="Y22" s="59">
        <f t="shared" si="1"/>
        <v>40085.098847362904</v>
      </c>
    </row>
    <row r="23" spans="1:25" ht="48" outlineLevel="4" thickBot="1">
      <c r="A23" s="88" t="s">
        <v>268</v>
      </c>
      <c r="B23" s="92">
        <v>951</v>
      </c>
      <c r="C23" s="93" t="s">
        <v>6</v>
      </c>
      <c r="D23" s="93" t="s">
        <v>279</v>
      </c>
      <c r="E23" s="93" t="s">
        <v>269</v>
      </c>
      <c r="F23" s="93"/>
      <c r="G23" s="98">
        <v>249.36</v>
      </c>
      <c r="H23" s="5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81"/>
      <c r="Y23" s="59"/>
    </row>
    <row r="24" spans="1:25" ht="47.25" customHeight="1" outlineLevel="5" thickBot="1">
      <c r="A24" s="8" t="s">
        <v>25</v>
      </c>
      <c r="B24" s="19">
        <v>951</v>
      </c>
      <c r="C24" s="9" t="s">
        <v>17</v>
      </c>
      <c r="D24" s="9" t="s">
        <v>276</v>
      </c>
      <c r="E24" s="9" t="s">
        <v>5</v>
      </c>
      <c r="F24" s="9"/>
      <c r="G24" s="155">
        <f>G25</f>
        <v>3266.1299999999997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35.13749850740785</v>
      </c>
    </row>
    <row r="25" spans="1:25" ht="32.25" outlineLevel="5" thickBot="1">
      <c r="A25" s="112" t="s">
        <v>138</v>
      </c>
      <c r="B25" s="19">
        <v>951</v>
      </c>
      <c r="C25" s="11" t="s">
        <v>17</v>
      </c>
      <c r="D25" s="11" t="s">
        <v>277</v>
      </c>
      <c r="E25" s="11" t="s">
        <v>5</v>
      </c>
      <c r="F25" s="11"/>
      <c r="G25" s="156">
        <f>G26</f>
        <v>3266.1299999999997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2" t="s">
        <v>139</v>
      </c>
      <c r="B26" s="19">
        <v>951</v>
      </c>
      <c r="C26" s="11" t="s">
        <v>17</v>
      </c>
      <c r="D26" s="11" t="s">
        <v>278</v>
      </c>
      <c r="E26" s="11" t="s">
        <v>5</v>
      </c>
      <c r="F26" s="11"/>
      <c r="G26" s="156">
        <f>G27+G38+G43+G49</f>
        <v>3266.1299999999997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3" t="s">
        <v>212</v>
      </c>
      <c r="B27" s="130">
        <v>951</v>
      </c>
      <c r="C27" s="91" t="s">
        <v>17</v>
      </c>
      <c r="D27" s="91" t="s">
        <v>280</v>
      </c>
      <c r="E27" s="91" t="s">
        <v>5</v>
      </c>
      <c r="F27" s="91"/>
      <c r="G27" s="157">
        <f>G28+G32+G35</f>
        <v>1809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158.95611940298508</v>
      </c>
    </row>
    <row r="28" spans="1:25" ht="33" customHeight="1" outlineLevel="6" thickBot="1">
      <c r="A28" s="5" t="s">
        <v>94</v>
      </c>
      <c r="B28" s="21">
        <v>951</v>
      </c>
      <c r="C28" s="6" t="s">
        <v>17</v>
      </c>
      <c r="D28" s="6" t="s">
        <v>280</v>
      </c>
      <c r="E28" s="6" t="s">
        <v>91</v>
      </c>
      <c r="F28" s="6"/>
      <c r="G28" s="158">
        <f>G29+G30+G31</f>
        <v>1732</v>
      </c>
      <c r="H28" s="32">
        <f aca="true" t="shared" si="6" ref="H28:X28">H29+H40+H45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166.0228752886836</v>
      </c>
    </row>
    <row r="29" spans="1:25" ht="32.25" outlineLevel="6" thickBot="1">
      <c r="A29" s="88" t="s">
        <v>273</v>
      </c>
      <c r="B29" s="92">
        <v>951</v>
      </c>
      <c r="C29" s="93" t="s">
        <v>17</v>
      </c>
      <c r="D29" s="93" t="s">
        <v>280</v>
      </c>
      <c r="E29" s="93" t="s">
        <v>92</v>
      </c>
      <c r="F29" s="93"/>
      <c r="G29" s="159">
        <v>1300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143.08669230769232</v>
      </c>
    </row>
    <row r="30" spans="1:25" ht="48" outlineLevel="6" thickBot="1">
      <c r="A30" s="88" t="s">
        <v>275</v>
      </c>
      <c r="B30" s="92">
        <v>951</v>
      </c>
      <c r="C30" s="93" t="s">
        <v>17</v>
      </c>
      <c r="D30" s="93" t="s">
        <v>280</v>
      </c>
      <c r="E30" s="93" t="s">
        <v>93</v>
      </c>
      <c r="F30" s="93"/>
      <c r="G30" s="159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</row>
    <row r="31" spans="1:25" ht="48" outlineLevel="6" thickBot="1">
      <c r="A31" s="88" t="s">
        <v>268</v>
      </c>
      <c r="B31" s="92">
        <v>951</v>
      </c>
      <c r="C31" s="93" t="s">
        <v>17</v>
      </c>
      <c r="D31" s="93" t="s">
        <v>280</v>
      </c>
      <c r="E31" s="93" t="s">
        <v>269</v>
      </c>
      <c r="F31" s="93"/>
      <c r="G31" s="159">
        <v>427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5" t="s">
        <v>101</v>
      </c>
      <c r="B32" s="21">
        <v>951</v>
      </c>
      <c r="C32" s="6" t="s">
        <v>17</v>
      </c>
      <c r="D32" s="6" t="s">
        <v>280</v>
      </c>
      <c r="E32" s="6" t="s">
        <v>95</v>
      </c>
      <c r="F32" s="6"/>
      <c r="G32" s="158">
        <f>G33+G34</f>
        <v>70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88" t="s">
        <v>102</v>
      </c>
      <c r="B33" s="92">
        <v>951</v>
      </c>
      <c r="C33" s="93" t="s">
        <v>17</v>
      </c>
      <c r="D33" s="93" t="s">
        <v>280</v>
      </c>
      <c r="E33" s="93" t="s">
        <v>96</v>
      </c>
      <c r="F33" s="93"/>
      <c r="G33" s="159">
        <v>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2.25" outlineLevel="6" thickBot="1">
      <c r="A34" s="88" t="s">
        <v>103</v>
      </c>
      <c r="B34" s="92">
        <v>951</v>
      </c>
      <c r="C34" s="93" t="s">
        <v>17</v>
      </c>
      <c r="D34" s="93" t="s">
        <v>280</v>
      </c>
      <c r="E34" s="93" t="s">
        <v>97</v>
      </c>
      <c r="F34" s="93"/>
      <c r="G34" s="159">
        <v>70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5" t="s">
        <v>104</v>
      </c>
      <c r="B35" s="21">
        <v>951</v>
      </c>
      <c r="C35" s="6" t="s">
        <v>17</v>
      </c>
      <c r="D35" s="6" t="s">
        <v>280</v>
      </c>
      <c r="E35" s="6" t="s">
        <v>98</v>
      </c>
      <c r="F35" s="6"/>
      <c r="G35" s="158">
        <f>G36+G37</f>
        <v>7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32.25" outlineLevel="6" thickBot="1">
      <c r="A36" s="88" t="s">
        <v>105</v>
      </c>
      <c r="B36" s="92">
        <v>951</v>
      </c>
      <c r="C36" s="93" t="s">
        <v>17</v>
      </c>
      <c r="D36" s="93" t="s">
        <v>280</v>
      </c>
      <c r="E36" s="93" t="s">
        <v>99</v>
      </c>
      <c r="F36" s="93"/>
      <c r="G36" s="159">
        <v>2.3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16.5" outlineLevel="6" thickBot="1">
      <c r="A37" s="88" t="s">
        <v>106</v>
      </c>
      <c r="B37" s="92">
        <v>951</v>
      </c>
      <c r="C37" s="93" t="s">
        <v>17</v>
      </c>
      <c r="D37" s="93" t="s">
        <v>280</v>
      </c>
      <c r="E37" s="93" t="s">
        <v>100</v>
      </c>
      <c r="F37" s="93"/>
      <c r="G37" s="159">
        <v>4.7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94" t="s">
        <v>141</v>
      </c>
      <c r="B38" s="90">
        <v>951</v>
      </c>
      <c r="C38" s="91" t="s">
        <v>17</v>
      </c>
      <c r="D38" s="91" t="s">
        <v>281</v>
      </c>
      <c r="E38" s="91" t="s">
        <v>5</v>
      </c>
      <c r="F38" s="91"/>
      <c r="G38" s="157">
        <f>G39</f>
        <v>0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32.25" outlineLevel="6" thickBot="1">
      <c r="A39" s="5" t="s">
        <v>94</v>
      </c>
      <c r="B39" s="21">
        <v>951</v>
      </c>
      <c r="C39" s="6" t="s">
        <v>17</v>
      </c>
      <c r="D39" s="6" t="s">
        <v>281</v>
      </c>
      <c r="E39" s="6" t="s">
        <v>91</v>
      </c>
      <c r="F39" s="6"/>
      <c r="G39" s="158">
        <f>G40+G41+G42</f>
        <v>0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18" customHeight="1" outlineLevel="6" thickBot="1">
      <c r="A40" s="88" t="s">
        <v>273</v>
      </c>
      <c r="B40" s="92">
        <v>951</v>
      </c>
      <c r="C40" s="93" t="s">
        <v>17</v>
      </c>
      <c r="D40" s="93" t="s">
        <v>281</v>
      </c>
      <c r="E40" s="93" t="s">
        <v>92</v>
      </c>
      <c r="F40" s="93"/>
      <c r="G40" s="159">
        <v>0</v>
      </c>
      <c r="H40" s="34">
        <f aca="true" t="shared" si="8" ref="H40:X40">H41</f>
        <v>1331.7</v>
      </c>
      <c r="I40" s="34">
        <f t="shared" si="8"/>
        <v>1331.7</v>
      </c>
      <c r="J40" s="34">
        <f t="shared" si="8"/>
        <v>1331.7</v>
      </c>
      <c r="K40" s="34">
        <f t="shared" si="8"/>
        <v>1331.7</v>
      </c>
      <c r="L40" s="34">
        <f t="shared" si="8"/>
        <v>1331.7</v>
      </c>
      <c r="M40" s="34">
        <f t="shared" si="8"/>
        <v>1331.7</v>
      </c>
      <c r="N40" s="34">
        <f t="shared" si="8"/>
        <v>1331.7</v>
      </c>
      <c r="O40" s="34">
        <f t="shared" si="8"/>
        <v>1331.7</v>
      </c>
      <c r="P40" s="34">
        <f t="shared" si="8"/>
        <v>1331.7</v>
      </c>
      <c r="Q40" s="34">
        <f t="shared" si="8"/>
        <v>1331.7</v>
      </c>
      <c r="R40" s="34">
        <f t="shared" si="8"/>
        <v>1331.7</v>
      </c>
      <c r="S40" s="34">
        <f t="shared" si="8"/>
        <v>1331.7</v>
      </c>
      <c r="T40" s="34">
        <f t="shared" si="8"/>
        <v>1331.7</v>
      </c>
      <c r="U40" s="34">
        <f t="shared" si="8"/>
        <v>1331.7</v>
      </c>
      <c r="V40" s="34">
        <f t="shared" si="8"/>
        <v>1331.7</v>
      </c>
      <c r="W40" s="34">
        <f t="shared" si="8"/>
        <v>1331.7</v>
      </c>
      <c r="X40" s="68">
        <f t="shared" si="8"/>
        <v>874.3892</v>
      </c>
      <c r="Y40" s="59" t="e">
        <f>X40/G40*100</f>
        <v>#DIV/0!</v>
      </c>
    </row>
    <row r="41" spans="1:25" ht="48" outlineLevel="6" thickBot="1">
      <c r="A41" s="88" t="s">
        <v>275</v>
      </c>
      <c r="B41" s="92">
        <v>951</v>
      </c>
      <c r="C41" s="93" t="s">
        <v>17</v>
      </c>
      <c r="D41" s="93" t="s">
        <v>281</v>
      </c>
      <c r="E41" s="93" t="s">
        <v>93</v>
      </c>
      <c r="F41" s="93"/>
      <c r="G41" s="159">
        <v>0</v>
      </c>
      <c r="H41" s="26">
        <v>1331.7</v>
      </c>
      <c r="I41" s="7">
        <v>1331.7</v>
      </c>
      <c r="J41" s="7">
        <v>1331.7</v>
      </c>
      <c r="K41" s="7">
        <v>1331.7</v>
      </c>
      <c r="L41" s="7">
        <v>1331.7</v>
      </c>
      <c r="M41" s="7">
        <v>1331.7</v>
      </c>
      <c r="N41" s="7">
        <v>1331.7</v>
      </c>
      <c r="O41" s="7">
        <v>1331.7</v>
      </c>
      <c r="P41" s="7">
        <v>1331.7</v>
      </c>
      <c r="Q41" s="7">
        <v>1331.7</v>
      </c>
      <c r="R41" s="7">
        <v>1331.7</v>
      </c>
      <c r="S41" s="7">
        <v>1331.7</v>
      </c>
      <c r="T41" s="7">
        <v>1331.7</v>
      </c>
      <c r="U41" s="7">
        <v>1331.7</v>
      </c>
      <c r="V41" s="7">
        <v>1331.7</v>
      </c>
      <c r="W41" s="44">
        <v>1331.7</v>
      </c>
      <c r="X41" s="65">
        <v>874.3892</v>
      </c>
      <c r="Y41" s="59" t="e">
        <f>X41/G41*100</f>
        <v>#DIV/0!</v>
      </c>
    </row>
    <row r="42" spans="1:25" ht="48" outlineLevel="6" thickBot="1">
      <c r="A42" s="88" t="s">
        <v>268</v>
      </c>
      <c r="B42" s="92">
        <v>951</v>
      </c>
      <c r="C42" s="93" t="s">
        <v>17</v>
      </c>
      <c r="D42" s="93" t="s">
        <v>281</v>
      </c>
      <c r="E42" s="93" t="s">
        <v>269</v>
      </c>
      <c r="F42" s="93"/>
      <c r="G42" s="159"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18" customHeight="1" outlineLevel="6" thickBot="1">
      <c r="A43" s="94" t="s">
        <v>213</v>
      </c>
      <c r="B43" s="90">
        <v>951</v>
      </c>
      <c r="C43" s="91" t="s">
        <v>17</v>
      </c>
      <c r="D43" s="91" t="s">
        <v>282</v>
      </c>
      <c r="E43" s="91" t="s">
        <v>5</v>
      </c>
      <c r="F43" s="91"/>
      <c r="G43" s="157">
        <f>G44</f>
        <v>1454.6999999999998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75"/>
      <c r="Y43" s="59"/>
    </row>
    <row r="44" spans="1:25" ht="32.25" outlineLevel="6" thickBot="1">
      <c r="A44" s="5" t="s">
        <v>94</v>
      </c>
      <c r="B44" s="21">
        <v>951</v>
      </c>
      <c r="C44" s="6" t="s">
        <v>17</v>
      </c>
      <c r="D44" s="6" t="s">
        <v>282</v>
      </c>
      <c r="E44" s="6" t="s">
        <v>91</v>
      </c>
      <c r="F44" s="6"/>
      <c r="G44" s="158">
        <f>SUM(G45:G48)</f>
        <v>1454.6999999999998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75"/>
      <c r="Y44" s="59"/>
    </row>
    <row r="45" spans="1:25" ht="31.5" customHeight="1" outlineLevel="6" thickBot="1">
      <c r="A45" s="88" t="s">
        <v>273</v>
      </c>
      <c r="B45" s="92">
        <v>951</v>
      </c>
      <c r="C45" s="93" t="s">
        <v>17</v>
      </c>
      <c r="D45" s="93" t="s">
        <v>282</v>
      </c>
      <c r="E45" s="93" t="s">
        <v>92</v>
      </c>
      <c r="F45" s="93"/>
      <c r="G45" s="159">
        <v>924.35</v>
      </c>
      <c r="H45" s="34">
        <f aca="true" t="shared" si="9" ref="H45:X47">H51</f>
        <v>96</v>
      </c>
      <c r="I45" s="34">
        <f t="shared" si="9"/>
        <v>96</v>
      </c>
      <c r="J45" s="34">
        <f t="shared" si="9"/>
        <v>96</v>
      </c>
      <c r="K45" s="34">
        <f t="shared" si="9"/>
        <v>96</v>
      </c>
      <c r="L45" s="34">
        <f t="shared" si="9"/>
        <v>96</v>
      </c>
      <c r="M45" s="34">
        <f t="shared" si="9"/>
        <v>96</v>
      </c>
      <c r="N45" s="34">
        <f t="shared" si="9"/>
        <v>96</v>
      </c>
      <c r="O45" s="34">
        <f t="shared" si="9"/>
        <v>96</v>
      </c>
      <c r="P45" s="34">
        <f t="shared" si="9"/>
        <v>96</v>
      </c>
      <c r="Q45" s="34">
        <f t="shared" si="9"/>
        <v>96</v>
      </c>
      <c r="R45" s="34">
        <f t="shared" si="9"/>
        <v>96</v>
      </c>
      <c r="S45" s="34">
        <f t="shared" si="9"/>
        <v>96</v>
      </c>
      <c r="T45" s="34">
        <f t="shared" si="9"/>
        <v>96</v>
      </c>
      <c r="U45" s="34">
        <f t="shared" si="9"/>
        <v>96</v>
      </c>
      <c r="V45" s="34">
        <f t="shared" si="9"/>
        <v>96</v>
      </c>
      <c r="W45" s="34">
        <f t="shared" si="9"/>
        <v>96</v>
      </c>
      <c r="X45" s="64">
        <f t="shared" si="9"/>
        <v>141</v>
      </c>
      <c r="Y45" s="59">
        <f>X45/G45*100</f>
        <v>15.253962243738844</v>
      </c>
    </row>
    <row r="46" spans="1:25" ht="31.5" customHeight="1" outlineLevel="6" thickBot="1">
      <c r="A46" s="88" t="s">
        <v>275</v>
      </c>
      <c r="B46" s="92">
        <v>951</v>
      </c>
      <c r="C46" s="93" t="s">
        <v>17</v>
      </c>
      <c r="D46" s="93" t="s">
        <v>282</v>
      </c>
      <c r="E46" s="93" t="s">
        <v>93</v>
      </c>
      <c r="F46" s="93"/>
      <c r="G46" s="159">
        <v>4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81"/>
      <c r="Y46" s="59"/>
    </row>
    <row r="47" spans="1:25" ht="31.5" customHeight="1" outlineLevel="6" thickBot="1">
      <c r="A47" s="88" t="s">
        <v>109</v>
      </c>
      <c r="B47" s="92">
        <v>951</v>
      </c>
      <c r="C47" s="93" t="s">
        <v>17</v>
      </c>
      <c r="D47" s="93" t="s">
        <v>282</v>
      </c>
      <c r="E47" s="93" t="s">
        <v>402</v>
      </c>
      <c r="F47" s="93"/>
      <c r="G47" s="159">
        <v>192</v>
      </c>
      <c r="H47" s="34">
        <f t="shared" si="9"/>
        <v>8918.7</v>
      </c>
      <c r="I47" s="34">
        <f t="shared" si="9"/>
        <v>8918.7</v>
      </c>
      <c r="J47" s="34">
        <f t="shared" si="9"/>
        <v>8918.7</v>
      </c>
      <c r="K47" s="34">
        <f t="shared" si="9"/>
        <v>8918.7</v>
      </c>
      <c r="L47" s="34">
        <f t="shared" si="9"/>
        <v>8918.7</v>
      </c>
      <c r="M47" s="34">
        <f t="shared" si="9"/>
        <v>8918.7</v>
      </c>
      <c r="N47" s="34">
        <f t="shared" si="9"/>
        <v>8918.7</v>
      </c>
      <c r="O47" s="34">
        <f t="shared" si="9"/>
        <v>8918.7</v>
      </c>
      <c r="P47" s="34">
        <f t="shared" si="9"/>
        <v>8918.7</v>
      </c>
      <c r="Q47" s="34">
        <f t="shared" si="9"/>
        <v>8918.7</v>
      </c>
      <c r="R47" s="34">
        <f t="shared" si="9"/>
        <v>8918.7</v>
      </c>
      <c r="S47" s="34">
        <f t="shared" si="9"/>
        <v>8918.7</v>
      </c>
      <c r="T47" s="34">
        <f t="shared" si="9"/>
        <v>8918.7</v>
      </c>
      <c r="U47" s="34">
        <f t="shared" si="9"/>
        <v>8918.7</v>
      </c>
      <c r="V47" s="34">
        <f t="shared" si="9"/>
        <v>8918.7</v>
      </c>
      <c r="W47" s="34">
        <f t="shared" si="9"/>
        <v>8918.7</v>
      </c>
      <c r="X47" s="64">
        <f t="shared" si="9"/>
        <v>5600.44265</v>
      </c>
      <c r="Y47" s="59">
        <f>X47/G47*100</f>
        <v>2916.8972135416666</v>
      </c>
    </row>
    <row r="48" spans="1:25" ht="31.5" customHeight="1" outlineLevel="6" thickBot="1">
      <c r="A48" s="88" t="s">
        <v>268</v>
      </c>
      <c r="B48" s="92">
        <v>951</v>
      </c>
      <c r="C48" s="93" t="s">
        <v>17</v>
      </c>
      <c r="D48" s="93" t="s">
        <v>282</v>
      </c>
      <c r="E48" s="93" t="s">
        <v>269</v>
      </c>
      <c r="F48" s="93"/>
      <c r="G48" s="159">
        <v>334.35</v>
      </c>
      <c r="H48" s="5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81"/>
      <c r="Y48" s="59"/>
    </row>
    <row r="49" spans="1:25" ht="19.5" customHeight="1" outlineLevel="6" thickBot="1">
      <c r="A49" s="94" t="s">
        <v>144</v>
      </c>
      <c r="B49" s="90">
        <v>951</v>
      </c>
      <c r="C49" s="91" t="s">
        <v>17</v>
      </c>
      <c r="D49" s="91" t="s">
        <v>283</v>
      </c>
      <c r="E49" s="91" t="s">
        <v>5</v>
      </c>
      <c r="F49" s="91"/>
      <c r="G49" s="157">
        <f>G50</f>
        <v>2.43</v>
      </c>
      <c r="H49" s="5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81"/>
      <c r="Y49" s="59"/>
    </row>
    <row r="50" spans="1:25" ht="21" customHeight="1" outlineLevel="6" thickBot="1">
      <c r="A50" s="5" t="s">
        <v>394</v>
      </c>
      <c r="B50" s="21">
        <v>951</v>
      </c>
      <c r="C50" s="6" t="s">
        <v>17</v>
      </c>
      <c r="D50" s="6" t="s">
        <v>283</v>
      </c>
      <c r="E50" s="6" t="s">
        <v>393</v>
      </c>
      <c r="F50" s="6"/>
      <c r="G50" s="158">
        <v>2.43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81"/>
      <c r="Y50" s="59"/>
    </row>
    <row r="51" spans="1:25" ht="51" customHeight="1" outlineLevel="6" thickBot="1">
      <c r="A51" s="8" t="s">
        <v>26</v>
      </c>
      <c r="B51" s="19">
        <v>951</v>
      </c>
      <c r="C51" s="9" t="s">
        <v>7</v>
      </c>
      <c r="D51" s="9" t="s">
        <v>276</v>
      </c>
      <c r="E51" s="9" t="s">
        <v>5</v>
      </c>
      <c r="F51" s="9"/>
      <c r="G51" s="10">
        <f>G52</f>
        <v>6497.023999999999</v>
      </c>
      <c r="H51" s="26">
        <v>96</v>
      </c>
      <c r="I51" s="7">
        <v>96</v>
      </c>
      <c r="J51" s="7">
        <v>96</v>
      </c>
      <c r="K51" s="7">
        <v>96</v>
      </c>
      <c r="L51" s="7">
        <v>96</v>
      </c>
      <c r="M51" s="7">
        <v>96</v>
      </c>
      <c r="N51" s="7">
        <v>96</v>
      </c>
      <c r="O51" s="7">
        <v>96</v>
      </c>
      <c r="P51" s="7">
        <v>96</v>
      </c>
      <c r="Q51" s="7">
        <v>96</v>
      </c>
      <c r="R51" s="7">
        <v>96</v>
      </c>
      <c r="S51" s="7">
        <v>96</v>
      </c>
      <c r="T51" s="7">
        <v>96</v>
      </c>
      <c r="U51" s="7">
        <v>96</v>
      </c>
      <c r="V51" s="7">
        <v>96</v>
      </c>
      <c r="W51" s="44">
        <v>96</v>
      </c>
      <c r="X51" s="65">
        <v>141</v>
      </c>
      <c r="Y51" s="59">
        <f>X51/G51*100</f>
        <v>2.170224398124434</v>
      </c>
    </row>
    <row r="52" spans="1:25" ht="32.25" outlineLevel="6" thickBot="1">
      <c r="A52" s="112" t="s">
        <v>138</v>
      </c>
      <c r="B52" s="19">
        <v>951</v>
      </c>
      <c r="C52" s="11" t="s">
        <v>7</v>
      </c>
      <c r="D52" s="11" t="s">
        <v>277</v>
      </c>
      <c r="E52" s="11" t="s">
        <v>5</v>
      </c>
      <c r="F52" s="11"/>
      <c r="G52" s="12">
        <f>G53</f>
        <v>6497.023999999999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4.5" customHeight="1" outlineLevel="3" thickBot="1">
      <c r="A53" s="112" t="s">
        <v>139</v>
      </c>
      <c r="B53" s="19">
        <v>951</v>
      </c>
      <c r="C53" s="11" t="s">
        <v>7</v>
      </c>
      <c r="D53" s="11" t="s">
        <v>278</v>
      </c>
      <c r="E53" s="11" t="s">
        <v>5</v>
      </c>
      <c r="F53" s="11"/>
      <c r="G53" s="12">
        <f>G54</f>
        <v>6497.023999999999</v>
      </c>
      <c r="H53" s="31">
        <f aca="true" t="shared" si="10" ref="H53:X55">H54</f>
        <v>8918.7</v>
      </c>
      <c r="I53" s="31">
        <f t="shared" si="10"/>
        <v>8918.7</v>
      </c>
      <c r="J53" s="31">
        <f t="shared" si="10"/>
        <v>8918.7</v>
      </c>
      <c r="K53" s="31">
        <f t="shared" si="10"/>
        <v>8918.7</v>
      </c>
      <c r="L53" s="31">
        <f t="shared" si="10"/>
        <v>8918.7</v>
      </c>
      <c r="M53" s="31">
        <f t="shared" si="10"/>
        <v>8918.7</v>
      </c>
      <c r="N53" s="31">
        <f t="shared" si="10"/>
        <v>8918.7</v>
      </c>
      <c r="O53" s="31">
        <f t="shared" si="10"/>
        <v>8918.7</v>
      </c>
      <c r="P53" s="31">
        <f t="shared" si="10"/>
        <v>8918.7</v>
      </c>
      <c r="Q53" s="31">
        <f t="shared" si="10"/>
        <v>8918.7</v>
      </c>
      <c r="R53" s="31">
        <f t="shared" si="10"/>
        <v>8918.7</v>
      </c>
      <c r="S53" s="31">
        <f t="shared" si="10"/>
        <v>8918.7</v>
      </c>
      <c r="T53" s="31">
        <f t="shared" si="10"/>
        <v>8918.7</v>
      </c>
      <c r="U53" s="31">
        <f t="shared" si="10"/>
        <v>8918.7</v>
      </c>
      <c r="V53" s="31">
        <f t="shared" si="10"/>
        <v>8918.7</v>
      </c>
      <c r="W53" s="31">
        <f t="shared" si="10"/>
        <v>8918.7</v>
      </c>
      <c r="X53" s="66">
        <f t="shared" si="10"/>
        <v>5600.44265</v>
      </c>
      <c r="Y53" s="59">
        <f>X53/G53*100</f>
        <v>86.20012254841602</v>
      </c>
    </row>
    <row r="54" spans="1:25" ht="49.5" customHeight="1" outlineLevel="3" thickBot="1">
      <c r="A54" s="113" t="s">
        <v>212</v>
      </c>
      <c r="B54" s="90">
        <v>951</v>
      </c>
      <c r="C54" s="91" t="s">
        <v>7</v>
      </c>
      <c r="D54" s="91" t="s">
        <v>280</v>
      </c>
      <c r="E54" s="91" t="s">
        <v>5</v>
      </c>
      <c r="F54" s="91"/>
      <c r="G54" s="16">
        <f>G55+G59+G62</f>
        <v>6497.023999999999</v>
      </c>
      <c r="H54" s="32">
        <f t="shared" si="10"/>
        <v>8918.7</v>
      </c>
      <c r="I54" s="32">
        <f t="shared" si="10"/>
        <v>8918.7</v>
      </c>
      <c r="J54" s="32">
        <f t="shared" si="10"/>
        <v>8918.7</v>
      </c>
      <c r="K54" s="32">
        <f t="shared" si="10"/>
        <v>8918.7</v>
      </c>
      <c r="L54" s="32">
        <f t="shared" si="10"/>
        <v>8918.7</v>
      </c>
      <c r="M54" s="32">
        <f t="shared" si="10"/>
        <v>8918.7</v>
      </c>
      <c r="N54" s="32">
        <f t="shared" si="10"/>
        <v>8918.7</v>
      </c>
      <c r="O54" s="32">
        <f t="shared" si="10"/>
        <v>8918.7</v>
      </c>
      <c r="P54" s="32">
        <f t="shared" si="10"/>
        <v>8918.7</v>
      </c>
      <c r="Q54" s="32">
        <f t="shared" si="10"/>
        <v>8918.7</v>
      </c>
      <c r="R54" s="32">
        <f t="shared" si="10"/>
        <v>8918.7</v>
      </c>
      <c r="S54" s="32">
        <f t="shared" si="10"/>
        <v>8918.7</v>
      </c>
      <c r="T54" s="32">
        <f t="shared" si="10"/>
        <v>8918.7</v>
      </c>
      <c r="U54" s="32">
        <f t="shared" si="10"/>
        <v>8918.7</v>
      </c>
      <c r="V54" s="32">
        <f t="shared" si="10"/>
        <v>8918.7</v>
      </c>
      <c r="W54" s="32">
        <f t="shared" si="10"/>
        <v>8918.7</v>
      </c>
      <c r="X54" s="67">
        <f t="shared" si="10"/>
        <v>5600.44265</v>
      </c>
      <c r="Y54" s="59">
        <f>X54/G54*100</f>
        <v>86.20012254841602</v>
      </c>
    </row>
    <row r="55" spans="1:25" ht="32.25" outlineLevel="4" thickBot="1">
      <c r="A55" s="5" t="s">
        <v>94</v>
      </c>
      <c r="B55" s="21">
        <v>951</v>
      </c>
      <c r="C55" s="6" t="s">
        <v>7</v>
      </c>
      <c r="D55" s="6" t="s">
        <v>280</v>
      </c>
      <c r="E55" s="6" t="s">
        <v>91</v>
      </c>
      <c r="F55" s="6"/>
      <c r="G55" s="7">
        <f>G56+G57+G58</f>
        <v>6280.73</v>
      </c>
      <c r="H55" s="34">
        <f t="shared" si="10"/>
        <v>8918.7</v>
      </c>
      <c r="I55" s="34">
        <f t="shared" si="10"/>
        <v>8918.7</v>
      </c>
      <c r="J55" s="34">
        <f t="shared" si="10"/>
        <v>8918.7</v>
      </c>
      <c r="K55" s="34">
        <f t="shared" si="10"/>
        <v>8918.7</v>
      </c>
      <c r="L55" s="34">
        <f t="shared" si="10"/>
        <v>8918.7</v>
      </c>
      <c r="M55" s="34">
        <f t="shared" si="10"/>
        <v>8918.7</v>
      </c>
      <c r="N55" s="34">
        <f t="shared" si="10"/>
        <v>8918.7</v>
      </c>
      <c r="O55" s="34">
        <f t="shared" si="10"/>
        <v>8918.7</v>
      </c>
      <c r="P55" s="34">
        <f t="shared" si="10"/>
        <v>8918.7</v>
      </c>
      <c r="Q55" s="34">
        <f t="shared" si="10"/>
        <v>8918.7</v>
      </c>
      <c r="R55" s="34">
        <f t="shared" si="10"/>
        <v>8918.7</v>
      </c>
      <c r="S55" s="34">
        <f t="shared" si="10"/>
        <v>8918.7</v>
      </c>
      <c r="T55" s="34">
        <f t="shared" si="10"/>
        <v>8918.7</v>
      </c>
      <c r="U55" s="34">
        <f t="shared" si="10"/>
        <v>8918.7</v>
      </c>
      <c r="V55" s="34">
        <f t="shared" si="10"/>
        <v>8918.7</v>
      </c>
      <c r="W55" s="34">
        <f t="shared" si="10"/>
        <v>8918.7</v>
      </c>
      <c r="X55" s="64">
        <f t="shared" si="10"/>
        <v>5600.44265</v>
      </c>
      <c r="Y55" s="59">
        <f>X55/G55*100</f>
        <v>89.16865794262769</v>
      </c>
    </row>
    <row r="56" spans="1:25" ht="32.25" outlineLevel="5" thickBot="1">
      <c r="A56" s="88" t="s">
        <v>273</v>
      </c>
      <c r="B56" s="92">
        <v>951</v>
      </c>
      <c r="C56" s="93" t="s">
        <v>7</v>
      </c>
      <c r="D56" s="93" t="s">
        <v>280</v>
      </c>
      <c r="E56" s="93" t="s">
        <v>92</v>
      </c>
      <c r="F56" s="93"/>
      <c r="G56" s="98">
        <v>4802.69</v>
      </c>
      <c r="H56" s="26">
        <v>8918.7</v>
      </c>
      <c r="I56" s="7">
        <v>8918.7</v>
      </c>
      <c r="J56" s="7">
        <v>8918.7</v>
      </c>
      <c r="K56" s="7">
        <v>8918.7</v>
      </c>
      <c r="L56" s="7">
        <v>8918.7</v>
      </c>
      <c r="M56" s="7">
        <v>8918.7</v>
      </c>
      <c r="N56" s="7">
        <v>8918.7</v>
      </c>
      <c r="O56" s="7">
        <v>8918.7</v>
      </c>
      <c r="P56" s="7">
        <v>8918.7</v>
      </c>
      <c r="Q56" s="7">
        <v>8918.7</v>
      </c>
      <c r="R56" s="7">
        <v>8918.7</v>
      </c>
      <c r="S56" s="7">
        <v>8918.7</v>
      </c>
      <c r="T56" s="7">
        <v>8918.7</v>
      </c>
      <c r="U56" s="7">
        <v>8918.7</v>
      </c>
      <c r="V56" s="7">
        <v>8918.7</v>
      </c>
      <c r="W56" s="44">
        <v>8918.7</v>
      </c>
      <c r="X56" s="65">
        <v>5600.44265</v>
      </c>
      <c r="Y56" s="59">
        <f>X56/G56*100</f>
        <v>116.61053805263302</v>
      </c>
    </row>
    <row r="57" spans="1:25" ht="48" outlineLevel="5" thickBot="1">
      <c r="A57" s="88" t="s">
        <v>275</v>
      </c>
      <c r="B57" s="92">
        <v>951</v>
      </c>
      <c r="C57" s="93" t="s">
        <v>7</v>
      </c>
      <c r="D57" s="93" t="s">
        <v>280</v>
      </c>
      <c r="E57" s="93" t="s">
        <v>93</v>
      </c>
      <c r="F57" s="93"/>
      <c r="G57" s="98">
        <v>0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48" outlineLevel="5" thickBot="1">
      <c r="A58" s="88" t="s">
        <v>268</v>
      </c>
      <c r="B58" s="92">
        <v>951</v>
      </c>
      <c r="C58" s="93" t="s">
        <v>7</v>
      </c>
      <c r="D58" s="93" t="s">
        <v>280</v>
      </c>
      <c r="E58" s="93" t="s">
        <v>269</v>
      </c>
      <c r="F58" s="93"/>
      <c r="G58" s="98">
        <v>1478.04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5" t="s">
        <v>101</v>
      </c>
      <c r="B59" s="21">
        <v>951</v>
      </c>
      <c r="C59" s="6" t="s">
        <v>7</v>
      </c>
      <c r="D59" s="6" t="s">
        <v>280</v>
      </c>
      <c r="E59" s="6" t="s">
        <v>95</v>
      </c>
      <c r="F59" s="6"/>
      <c r="G59" s="7">
        <f>G60+G61</f>
        <v>144.2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88" t="s">
        <v>102</v>
      </c>
      <c r="B60" s="92">
        <v>951</v>
      </c>
      <c r="C60" s="93" t="s">
        <v>7</v>
      </c>
      <c r="D60" s="93" t="s">
        <v>280</v>
      </c>
      <c r="E60" s="93" t="s">
        <v>96</v>
      </c>
      <c r="F60" s="93"/>
      <c r="G60" s="98"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88" t="s">
        <v>103</v>
      </c>
      <c r="B61" s="92">
        <v>951</v>
      </c>
      <c r="C61" s="93" t="s">
        <v>7</v>
      </c>
      <c r="D61" s="93" t="s">
        <v>280</v>
      </c>
      <c r="E61" s="93" t="s">
        <v>97</v>
      </c>
      <c r="F61" s="93"/>
      <c r="G61" s="98">
        <v>144.2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16.5" outlineLevel="5" thickBot="1">
      <c r="A62" s="5" t="s">
        <v>104</v>
      </c>
      <c r="B62" s="21">
        <v>951</v>
      </c>
      <c r="C62" s="6" t="s">
        <v>7</v>
      </c>
      <c r="D62" s="6" t="s">
        <v>280</v>
      </c>
      <c r="E62" s="6" t="s">
        <v>98</v>
      </c>
      <c r="F62" s="6"/>
      <c r="G62" s="7">
        <f>G63+G64</f>
        <v>72.094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88" t="s">
        <v>105</v>
      </c>
      <c r="B63" s="92">
        <v>951</v>
      </c>
      <c r="C63" s="93" t="s">
        <v>7</v>
      </c>
      <c r="D63" s="93" t="s">
        <v>280</v>
      </c>
      <c r="E63" s="93" t="s">
        <v>99</v>
      </c>
      <c r="F63" s="93"/>
      <c r="G63" s="98">
        <v>16.974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16.5" outlineLevel="5" thickBot="1">
      <c r="A64" s="88" t="s">
        <v>106</v>
      </c>
      <c r="B64" s="92">
        <v>951</v>
      </c>
      <c r="C64" s="93" t="s">
        <v>7</v>
      </c>
      <c r="D64" s="93" t="s">
        <v>280</v>
      </c>
      <c r="E64" s="93" t="s">
        <v>100</v>
      </c>
      <c r="F64" s="93"/>
      <c r="G64" s="98">
        <v>55.12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16.5" outlineLevel="5" thickBot="1">
      <c r="A65" s="8" t="s">
        <v>208</v>
      </c>
      <c r="B65" s="19">
        <v>951</v>
      </c>
      <c r="C65" s="9" t="s">
        <v>210</v>
      </c>
      <c r="D65" s="9" t="s">
        <v>276</v>
      </c>
      <c r="E65" s="9" t="s">
        <v>5</v>
      </c>
      <c r="F65" s="9"/>
      <c r="G65" s="10">
        <f>G66</f>
        <v>123.7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2.25" outlineLevel="5" thickBot="1">
      <c r="A66" s="112" t="s">
        <v>138</v>
      </c>
      <c r="B66" s="19">
        <v>951</v>
      </c>
      <c r="C66" s="9" t="s">
        <v>210</v>
      </c>
      <c r="D66" s="9" t="s">
        <v>277</v>
      </c>
      <c r="E66" s="9" t="s">
        <v>5</v>
      </c>
      <c r="F66" s="9"/>
      <c r="G66" s="10">
        <f>G67</f>
        <v>123.7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32.25" outlineLevel="5" thickBot="1">
      <c r="A67" s="112" t="s">
        <v>139</v>
      </c>
      <c r="B67" s="19">
        <v>951</v>
      </c>
      <c r="C67" s="9" t="s">
        <v>210</v>
      </c>
      <c r="D67" s="9" t="s">
        <v>278</v>
      </c>
      <c r="E67" s="9" t="s">
        <v>5</v>
      </c>
      <c r="F67" s="9"/>
      <c r="G67" s="10">
        <f>G68</f>
        <v>123.7</v>
      </c>
      <c r="H67" s="5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5"/>
      <c r="Y67" s="59"/>
    </row>
    <row r="68" spans="1:25" ht="32.25" outlineLevel="5" thickBot="1">
      <c r="A68" s="94" t="s">
        <v>209</v>
      </c>
      <c r="B68" s="90">
        <v>951</v>
      </c>
      <c r="C68" s="91" t="s">
        <v>210</v>
      </c>
      <c r="D68" s="91" t="s">
        <v>284</v>
      </c>
      <c r="E68" s="91" t="s">
        <v>5</v>
      </c>
      <c r="F68" s="91"/>
      <c r="G68" s="16">
        <f>G69</f>
        <v>123.7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</row>
    <row r="69" spans="1:25" ht="32.25" outlineLevel="5" thickBot="1">
      <c r="A69" s="5" t="s">
        <v>101</v>
      </c>
      <c r="B69" s="21">
        <v>951</v>
      </c>
      <c r="C69" s="6" t="s">
        <v>210</v>
      </c>
      <c r="D69" s="6" t="s">
        <v>284</v>
      </c>
      <c r="E69" s="6" t="s">
        <v>95</v>
      </c>
      <c r="F69" s="6"/>
      <c r="G69" s="7">
        <f>G70</f>
        <v>123.7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2.25" outlineLevel="5" thickBot="1">
      <c r="A70" s="88" t="s">
        <v>103</v>
      </c>
      <c r="B70" s="92">
        <v>951</v>
      </c>
      <c r="C70" s="93" t="s">
        <v>210</v>
      </c>
      <c r="D70" s="93" t="s">
        <v>284</v>
      </c>
      <c r="E70" s="93" t="s">
        <v>97</v>
      </c>
      <c r="F70" s="93"/>
      <c r="G70" s="98">
        <v>123.7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48" outlineLevel="5" thickBot="1">
      <c r="A71" s="8" t="s">
        <v>27</v>
      </c>
      <c r="B71" s="19">
        <v>951</v>
      </c>
      <c r="C71" s="9" t="s">
        <v>8</v>
      </c>
      <c r="D71" s="9" t="s">
        <v>276</v>
      </c>
      <c r="E71" s="9" t="s">
        <v>5</v>
      </c>
      <c r="F71" s="9"/>
      <c r="G71" s="10">
        <f>G72</f>
        <v>5099.74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4.5" customHeight="1" outlineLevel="3" thickBot="1">
      <c r="A72" s="112" t="s">
        <v>138</v>
      </c>
      <c r="B72" s="19">
        <v>951</v>
      </c>
      <c r="C72" s="11" t="s">
        <v>8</v>
      </c>
      <c r="D72" s="11" t="s">
        <v>277</v>
      </c>
      <c r="E72" s="11" t="s">
        <v>5</v>
      </c>
      <c r="F72" s="11"/>
      <c r="G72" s="12">
        <f>G73</f>
        <v>5099.74</v>
      </c>
      <c r="H72" s="31">
        <f aca="true" t="shared" si="11" ref="H72:X74">H73</f>
        <v>3284.2</v>
      </c>
      <c r="I72" s="31">
        <f t="shared" si="11"/>
        <v>3284.2</v>
      </c>
      <c r="J72" s="31">
        <f t="shared" si="11"/>
        <v>3284.2</v>
      </c>
      <c r="K72" s="31">
        <f t="shared" si="11"/>
        <v>3284.2</v>
      </c>
      <c r="L72" s="31">
        <f t="shared" si="11"/>
        <v>3284.2</v>
      </c>
      <c r="M72" s="31">
        <f t="shared" si="11"/>
        <v>3284.2</v>
      </c>
      <c r="N72" s="31">
        <f t="shared" si="11"/>
        <v>3284.2</v>
      </c>
      <c r="O72" s="31">
        <f t="shared" si="11"/>
        <v>3284.2</v>
      </c>
      <c r="P72" s="31">
        <f t="shared" si="11"/>
        <v>3284.2</v>
      </c>
      <c r="Q72" s="31">
        <f t="shared" si="11"/>
        <v>3284.2</v>
      </c>
      <c r="R72" s="31">
        <f t="shared" si="11"/>
        <v>3284.2</v>
      </c>
      <c r="S72" s="31">
        <f t="shared" si="11"/>
        <v>3284.2</v>
      </c>
      <c r="T72" s="31">
        <f t="shared" si="11"/>
        <v>3284.2</v>
      </c>
      <c r="U72" s="31">
        <f t="shared" si="11"/>
        <v>3284.2</v>
      </c>
      <c r="V72" s="31">
        <f t="shared" si="11"/>
        <v>3284.2</v>
      </c>
      <c r="W72" s="31">
        <f t="shared" si="11"/>
        <v>3284.2</v>
      </c>
      <c r="X72" s="66">
        <f t="shared" si="11"/>
        <v>2834.80374</v>
      </c>
      <c r="Y72" s="59">
        <f>X72/G72*100</f>
        <v>55.5872209171448</v>
      </c>
    </row>
    <row r="73" spans="1:25" ht="32.25" outlineLevel="3" thickBot="1">
      <c r="A73" s="112" t="s">
        <v>139</v>
      </c>
      <c r="B73" s="19">
        <v>951</v>
      </c>
      <c r="C73" s="11" t="s">
        <v>8</v>
      </c>
      <c r="D73" s="11" t="s">
        <v>278</v>
      </c>
      <c r="E73" s="11" t="s">
        <v>5</v>
      </c>
      <c r="F73" s="11"/>
      <c r="G73" s="12">
        <f>G74</f>
        <v>5099.74</v>
      </c>
      <c r="H73" s="32">
        <f t="shared" si="11"/>
        <v>3284.2</v>
      </c>
      <c r="I73" s="32">
        <f t="shared" si="11"/>
        <v>3284.2</v>
      </c>
      <c r="J73" s="32">
        <f t="shared" si="11"/>
        <v>3284.2</v>
      </c>
      <c r="K73" s="32">
        <f t="shared" si="11"/>
        <v>3284.2</v>
      </c>
      <c r="L73" s="32">
        <f t="shared" si="11"/>
        <v>3284.2</v>
      </c>
      <c r="M73" s="32">
        <f t="shared" si="11"/>
        <v>3284.2</v>
      </c>
      <c r="N73" s="32">
        <f t="shared" si="11"/>
        <v>3284.2</v>
      </c>
      <c r="O73" s="32">
        <f t="shared" si="11"/>
        <v>3284.2</v>
      </c>
      <c r="P73" s="32">
        <f t="shared" si="11"/>
        <v>3284.2</v>
      </c>
      <c r="Q73" s="32">
        <f t="shared" si="11"/>
        <v>3284.2</v>
      </c>
      <c r="R73" s="32">
        <f t="shared" si="11"/>
        <v>3284.2</v>
      </c>
      <c r="S73" s="32">
        <f t="shared" si="11"/>
        <v>3284.2</v>
      </c>
      <c r="T73" s="32">
        <f t="shared" si="11"/>
        <v>3284.2</v>
      </c>
      <c r="U73" s="32">
        <f t="shared" si="11"/>
        <v>3284.2</v>
      </c>
      <c r="V73" s="32">
        <f t="shared" si="11"/>
        <v>3284.2</v>
      </c>
      <c r="W73" s="32">
        <f t="shared" si="11"/>
        <v>3284.2</v>
      </c>
      <c r="X73" s="67">
        <f t="shared" si="11"/>
        <v>2834.80374</v>
      </c>
      <c r="Y73" s="59">
        <f>X73/G73*100</f>
        <v>55.5872209171448</v>
      </c>
    </row>
    <row r="74" spans="1:25" ht="48" outlineLevel="4" thickBot="1">
      <c r="A74" s="113" t="s">
        <v>212</v>
      </c>
      <c r="B74" s="90">
        <v>951</v>
      </c>
      <c r="C74" s="91" t="s">
        <v>8</v>
      </c>
      <c r="D74" s="91" t="s">
        <v>280</v>
      </c>
      <c r="E74" s="91" t="s">
        <v>5</v>
      </c>
      <c r="F74" s="91"/>
      <c r="G74" s="16">
        <f>G75+G79</f>
        <v>5099.74</v>
      </c>
      <c r="H74" s="34">
        <f t="shared" si="11"/>
        <v>3284.2</v>
      </c>
      <c r="I74" s="34">
        <f t="shared" si="11"/>
        <v>3284.2</v>
      </c>
      <c r="J74" s="34">
        <f t="shared" si="11"/>
        <v>3284.2</v>
      </c>
      <c r="K74" s="34">
        <f t="shared" si="11"/>
        <v>3284.2</v>
      </c>
      <c r="L74" s="34">
        <f t="shared" si="11"/>
        <v>3284.2</v>
      </c>
      <c r="M74" s="34">
        <f t="shared" si="11"/>
        <v>3284.2</v>
      </c>
      <c r="N74" s="34">
        <f t="shared" si="11"/>
        <v>3284.2</v>
      </c>
      <c r="O74" s="34">
        <f t="shared" si="11"/>
        <v>3284.2</v>
      </c>
      <c r="P74" s="34">
        <f t="shared" si="11"/>
        <v>3284.2</v>
      </c>
      <c r="Q74" s="34">
        <f t="shared" si="11"/>
        <v>3284.2</v>
      </c>
      <c r="R74" s="34">
        <f t="shared" si="11"/>
        <v>3284.2</v>
      </c>
      <c r="S74" s="34">
        <f t="shared" si="11"/>
        <v>3284.2</v>
      </c>
      <c r="T74" s="34">
        <f t="shared" si="11"/>
        <v>3284.2</v>
      </c>
      <c r="U74" s="34">
        <f t="shared" si="11"/>
        <v>3284.2</v>
      </c>
      <c r="V74" s="34">
        <f t="shared" si="11"/>
        <v>3284.2</v>
      </c>
      <c r="W74" s="34">
        <f t="shared" si="11"/>
        <v>3284.2</v>
      </c>
      <c r="X74" s="64">
        <f t="shared" si="11"/>
        <v>2834.80374</v>
      </c>
      <c r="Y74" s="59">
        <f>X74/G74*100</f>
        <v>55.5872209171448</v>
      </c>
    </row>
    <row r="75" spans="1:25" ht="32.25" outlineLevel="5" thickBot="1">
      <c r="A75" s="5" t="s">
        <v>94</v>
      </c>
      <c r="B75" s="21">
        <v>951</v>
      </c>
      <c r="C75" s="6" t="s">
        <v>8</v>
      </c>
      <c r="D75" s="6" t="s">
        <v>280</v>
      </c>
      <c r="E75" s="6" t="s">
        <v>91</v>
      </c>
      <c r="F75" s="6"/>
      <c r="G75" s="7">
        <f>G76+G77+G78</f>
        <v>5099.74</v>
      </c>
      <c r="H75" s="26">
        <v>3284.2</v>
      </c>
      <c r="I75" s="7">
        <v>3284.2</v>
      </c>
      <c r="J75" s="7">
        <v>3284.2</v>
      </c>
      <c r="K75" s="7">
        <v>3284.2</v>
      </c>
      <c r="L75" s="7">
        <v>3284.2</v>
      </c>
      <c r="M75" s="7">
        <v>3284.2</v>
      </c>
      <c r="N75" s="7">
        <v>3284.2</v>
      </c>
      <c r="O75" s="7">
        <v>3284.2</v>
      </c>
      <c r="P75" s="7">
        <v>3284.2</v>
      </c>
      <c r="Q75" s="7">
        <v>3284.2</v>
      </c>
      <c r="R75" s="7">
        <v>3284.2</v>
      </c>
      <c r="S75" s="7">
        <v>3284.2</v>
      </c>
      <c r="T75" s="7">
        <v>3284.2</v>
      </c>
      <c r="U75" s="7">
        <v>3284.2</v>
      </c>
      <c r="V75" s="7">
        <v>3284.2</v>
      </c>
      <c r="W75" s="44">
        <v>3284.2</v>
      </c>
      <c r="X75" s="65">
        <v>2834.80374</v>
      </c>
      <c r="Y75" s="59">
        <f>X75/G75*100</f>
        <v>55.5872209171448</v>
      </c>
    </row>
    <row r="76" spans="1:25" ht="32.25" outlineLevel="5" thickBot="1">
      <c r="A76" s="88" t="s">
        <v>273</v>
      </c>
      <c r="B76" s="92">
        <v>951</v>
      </c>
      <c r="C76" s="93" t="s">
        <v>8</v>
      </c>
      <c r="D76" s="93" t="s">
        <v>280</v>
      </c>
      <c r="E76" s="93" t="s">
        <v>92</v>
      </c>
      <c r="F76" s="93"/>
      <c r="G76" s="98">
        <v>3910.6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48" outlineLevel="5" thickBot="1">
      <c r="A77" s="88" t="s">
        <v>275</v>
      </c>
      <c r="B77" s="92">
        <v>951</v>
      </c>
      <c r="C77" s="93" t="s">
        <v>8</v>
      </c>
      <c r="D77" s="93" t="s">
        <v>280</v>
      </c>
      <c r="E77" s="93" t="s">
        <v>93</v>
      </c>
      <c r="F77" s="93"/>
      <c r="G77" s="98"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48" outlineLevel="5" thickBot="1">
      <c r="A78" s="88" t="s">
        <v>268</v>
      </c>
      <c r="B78" s="92">
        <v>951</v>
      </c>
      <c r="C78" s="93" t="s">
        <v>8</v>
      </c>
      <c r="D78" s="93" t="s">
        <v>280</v>
      </c>
      <c r="E78" s="93" t="s">
        <v>269</v>
      </c>
      <c r="F78" s="93"/>
      <c r="G78" s="98">
        <v>1189.14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32.25" outlineLevel="5" thickBot="1">
      <c r="A79" s="5" t="s">
        <v>101</v>
      </c>
      <c r="B79" s="21">
        <v>951</v>
      </c>
      <c r="C79" s="6" t="s">
        <v>8</v>
      </c>
      <c r="D79" s="6" t="s">
        <v>280</v>
      </c>
      <c r="E79" s="6" t="s">
        <v>95</v>
      </c>
      <c r="F79" s="6"/>
      <c r="G79" s="7">
        <f>G80+G81</f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32.25" outlineLevel="5" thickBot="1">
      <c r="A80" s="88" t="s">
        <v>102</v>
      </c>
      <c r="B80" s="92">
        <v>951</v>
      </c>
      <c r="C80" s="93" t="s">
        <v>8</v>
      </c>
      <c r="D80" s="93" t="s">
        <v>280</v>
      </c>
      <c r="E80" s="93" t="s">
        <v>96</v>
      </c>
      <c r="F80" s="93"/>
      <c r="G80" s="98"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32.25" outlineLevel="5" thickBot="1">
      <c r="A81" s="88" t="s">
        <v>103</v>
      </c>
      <c r="B81" s="92">
        <v>951</v>
      </c>
      <c r="C81" s="93" t="s">
        <v>8</v>
      </c>
      <c r="D81" s="93" t="s">
        <v>280</v>
      </c>
      <c r="E81" s="93" t="s">
        <v>97</v>
      </c>
      <c r="F81" s="93"/>
      <c r="G81" s="98">
        <v>0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16.5" outlineLevel="5" thickBot="1">
      <c r="A82" s="8" t="s">
        <v>220</v>
      </c>
      <c r="B82" s="19">
        <v>951</v>
      </c>
      <c r="C82" s="9" t="s">
        <v>222</v>
      </c>
      <c r="D82" s="9" t="s">
        <v>276</v>
      </c>
      <c r="E82" s="9" t="s">
        <v>5</v>
      </c>
      <c r="F82" s="9"/>
      <c r="G82" s="10">
        <f>G83</f>
        <v>302.4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32.25" outlineLevel="5" thickBot="1">
      <c r="A83" s="112" t="s">
        <v>138</v>
      </c>
      <c r="B83" s="19">
        <v>951</v>
      </c>
      <c r="C83" s="9" t="s">
        <v>222</v>
      </c>
      <c r="D83" s="9" t="s">
        <v>277</v>
      </c>
      <c r="E83" s="9" t="s">
        <v>5</v>
      </c>
      <c r="F83" s="9"/>
      <c r="G83" s="10">
        <f>G84</f>
        <v>302.4</v>
      </c>
      <c r="H83" s="55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5"/>
      <c r="Y83" s="59"/>
    </row>
    <row r="84" spans="1:25" ht="32.25" outlineLevel="5" thickBot="1">
      <c r="A84" s="112" t="s">
        <v>139</v>
      </c>
      <c r="B84" s="19">
        <v>951</v>
      </c>
      <c r="C84" s="9" t="s">
        <v>222</v>
      </c>
      <c r="D84" s="9" t="s">
        <v>278</v>
      </c>
      <c r="E84" s="9" t="s">
        <v>5</v>
      </c>
      <c r="F84" s="9"/>
      <c r="G84" s="10">
        <f>G85</f>
        <v>302.4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</row>
    <row r="85" spans="1:25" ht="32.25" outlineLevel="5" thickBot="1">
      <c r="A85" s="94" t="s">
        <v>221</v>
      </c>
      <c r="B85" s="90">
        <v>951</v>
      </c>
      <c r="C85" s="91" t="s">
        <v>222</v>
      </c>
      <c r="D85" s="91" t="s">
        <v>285</v>
      </c>
      <c r="E85" s="91" t="s">
        <v>5</v>
      </c>
      <c r="F85" s="91"/>
      <c r="G85" s="16">
        <f>G86</f>
        <v>302.4</v>
      </c>
      <c r="H85" s="55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75"/>
      <c r="Y85" s="59"/>
    </row>
    <row r="86" spans="1:25" ht="16.5" outlineLevel="5" thickBot="1">
      <c r="A86" s="5" t="s">
        <v>254</v>
      </c>
      <c r="B86" s="21">
        <v>951</v>
      </c>
      <c r="C86" s="6" t="s">
        <v>222</v>
      </c>
      <c r="D86" s="6" t="s">
        <v>285</v>
      </c>
      <c r="E86" s="6" t="s">
        <v>256</v>
      </c>
      <c r="F86" s="6"/>
      <c r="G86" s="7">
        <f>G87</f>
        <v>302.4</v>
      </c>
      <c r="H86" s="55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75"/>
      <c r="Y86" s="59"/>
    </row>
    <row r="87" spans="1:25" ht="16.5" outlineLevel="5" thickBot="1">
      <c r="A87" s="88" t="s">
        <v>255</v>
      </c>
      <c r="B87" s="92">
        <v>951</v>
      </c>
      <c r="C87" s="93" t="s">
        <v>222</v>
      </c>
      <c r="D87" s="93" t="s">
        <v>285</v>
      </c>
      <c r="E87" s="93" t="s">
        <v>257</v>
      </c>
      <c r="F87" s="93"/>
      <c r="G87" s="98">
        <v>302.4</v>
      </c>
      <c r="H87" s="55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75"/>
      <c r="Y87" s="59"/>
    </row>
    <row r="88" spans="1:25" ht="16.5" outlineLevel="3" thickBot="1">
      <c r="A88" s="8" t="s">
        <v>28</v>
      </c>
      <c r="B88" s="19">
        <v>951</v>
      </c>
      <c r="C88" s="9" t="s">
        <v>9</v>
      </c>
      <c r="D88" s="9" t="s">
        <v>276</v>
      </c>
      <c r="E88" s="9" t="s">
        <v>5</v>
      </c>
      <c r="F88" s="9"/>
      <c r="G88" s="10">
        <f>G89</f>
        <v>200</v>
      </c>
      <c r="H88" s="31">
        <f aca="true" t="shared" si="12" ref="H88:X90">H89</f>
        <v>0</v>
      </c>
      <c r="I88" s="31">
        <f t="shared" si="12"/>
        <v>0</v>
      </c>
      <c r="J88" s="31">
        <f t="shared" si="12"/>
        <v>0</v>
      </c>
      <c r="K88" s="31">
        <f t="shared" si="12"/>
        <v>0</v>
      </c>
      <c r="L88" s="31">
        <f t="shared" si="12"/>
        <v>0</v>
      </c>
      <c r="M88" s="31">
        <f t="shared" si="12"/>
        <v>0</v>
      </c>
      <c r="N88" s="31">
        <f t="shared" si="12"/>
        <v>0</v>
      </c>
      <c r="O88" s="31">
        <f t="shared" si="12"/>
        <v>0</v>
      </c>
      <c r="P88" s="31">
        <f t="shared" si="12"/>
        <v>0</v>
      </c>
      <c r="Q88" s="31">
        <f t="shared" si="12"/>
        <v>0</v>
      </c>
      <c r="R88" s="31">
        <f t="shared" si="12"/>
        <v>0</v>
      </c>
      <c r="S88" s="31">
        <f t="shared" si="12"/>
        <v>0</v>
      </c>
      <c r="T88" s="31">
        <f t="shared" si="12"/>
        <v>0</v>
      </c>
      <c r="U88" s="31">
        <f t="shared" si="12"/>
        <v>0</v>
      </c>
      <c r="V88" s="31">
        <f t="shared" si="12"/>
        <v>0</v>
      </c>
      <c r="W88" s="31">
        <f t="shared" si="12"/>
        <v>0</v>
      </c>
      <c r="X88" s="66">
        <f t="shared" si="12"/>
        <v>0</v>
      </c>
      <c r="Y88" s="59">
        <f aca="true" t="shared" si="13" ref="Y88:Y95">X88/G88*100</f>
        <v>0</v>
      </c>
    </row>
    <row r="89" spans="1:25" ht="32.25" outlineLevel="3" thickBot="1">
      <c r="A89" s="112" t="s">
        <v>138</v>
      </c>
      <c r="B89" s="19">
        <v>951</v>
      </c>
      <c r="C89" s="11" t="s">
        <v>9</v>
      </c>
      <c r="D89" s="11" t="s">
        <v>277</v>
      </c>
      <c r="E89" s="11" t="s">
        <v>5</v>
      </c>
      <c r="F89" s="11"/>
      <c r="G89" s="12">
        <f>G90</f>
        <v>200</v>
      </c>
      <c r="H89" s="32">
        <f t="shared" si="12"/>
        <v>0</v>
      </c>
      <c r="I89" s="32">
        <f t="shared" si="12"/>
        <v>0</v>
      </c>
      <c r="J89" s="32">
        <f t="shared" si="12"/>
        <v>0</v>
      </c>
      <c r="K89" s="32">
        <f t="shared" si="12"/>
        <v>0</v>
      </c>
      <c r="L89" s="32">
        <f t="shared" si="12"/>
        <v>0</v>
      </c>
      <c r="M89" s="32">
        <f t="shared" si="12"/>
        <v>0</v>
      </c>
      <c r="N89" s="32">
        <f t="shared" si="12"/>
        <v>0</v>
      </c>
      <c r="O89" s="32">
        <f t="shared" si="12"/>
        <v>0</v>
      </c>
      <c r="P89" s="32">
        <f t="shared" si="12"/>
        <v>0</v>
      </c>
      <c r="Q89" s="32">
        <f t="shared" si="12"/>
        <v>0</v>
      </c>
      <c r="R89" s="32">
        <f t="shared" si="12"/>
        <v>0</v>
      </c>
      <c r="S89" s="32">
        <f t="shared" si="12"/>
        <v>0</v>
      </c>
      <c r="T89" s="32">
        <f t="shared" si="12"/>
        <v>0</v>
      </c>
      <c r="U89" s="32">
        <f t="shared" si="12"/>
        <v>0</v>
      </c>
      <c r="V89" s="32">
        <f t="shared" si="12"/>
        <v>0</v>
      </c>
      <c r="W89" s="32">
        <f t="shared" si="12"/>
        <v>0</v>
      </c>
      <c r="X89" s="67">
        <f t="shared" si="12"/>
        <v>0</v>
      </c>
      <c r="Y89" s="59">
        <f t="shared" si="13"/>
        <v>0</v>
      </c>
    </row>
    <row r="90" spans="1:25" ht="32.25" outlineLevel="4" thickBot="1">
      <c r="A90" s="112" t="s">
        <v>139</v>
      </c>
      <c r="B90" s="19">
        <v>951</v>
      </c>
      <c r="C90" s="11" t="s">
        <v>9</v>
      </c>
      <c r="D90" s="11" t="s">
        <v>278</v>
      </c>
      <c r="E90" s="11" t="s">
        <v>5</v>
      </c>
      <c r="F90" s="11"/>
      <c r="G90" s="12">
        <f>G91</f>
        <v>200</v>
      </c>
      <c r="H90" s="34">
        <f t="shared" si="12"/>
        <v>0</v>
      </c>
      <c r="I90" s="34">
        <f t="shared" si="12"/>
        <v>0</v>
      </c>
      <c r="J90" s="34">
        <f t="shared" si="12"/>
        <v>0</v>
      </c>
      <c r="K90" s="34">
        <f t="shared" si="12"/>
        <v>0</v>
      </c>
      <c r="L90" s="34">
        <f t="shared" si="12"/>
        <v>0</v>
      </c>
      <c r="M90" s="34">
        <f t="shared" si="12"/>
        <v>0</v>
      </c>
      <c r="N90" s="34">
        <f t="shared" si="12"/>
        <v>0</v>
      </c>
      <c r="O90" s="34">
        <f t="shared" si="12"/>
        <v>0</v>
      </c>
      <c r="P90" s="34">
        <f t="shared" si="12"/>
        <v>0</v>
      </c>
      <c r="Q90" s="34">
        <f t="shared" si="12"/>
        <v>0</v>
      </c>
      <c r="R90" s="34">
        <f t="shared" si="12"/>
        <v>0</v>
      </c>
      <c r="S90" s="34">
        <f t="shared" si="12"/>
        <v>0</v>
      </c>
      <c r="T90" s="34">
        <f t="shared" si="12"/>
        <v>0</v>
      </c>
      <c r="U90" s="34">
        <f t="shared" si="12"/>
        <v>0</v>
      </c>
      <c r="V90" s="34">
        <f t="shared" si="12"/>
        <v>0</v>
      </c>
      <c r="W90" s="34">
        <f t="shared" si="12"/>
        <v>0</v>
      </c>
      <c r="X90" s="68">
        <f t="shared" si="12"/>
        <v>0</v>
      </c>
      <c r="Y90" s="59">
        <f t="shared" si="13"/>
        <v>0</v>
      </c>
    </row>
    <row r="91" spans="1:25" ht="32.25" outlineLevel="5" thickBot="1">
      <c r="A91" s="94" t="s">
        <v>142</v>
      </c>
      <c r="B91" s="90">
        <v>951</v>
      </c>
      <c r="C91" s="91" t="s">
        <v>9</v>
      </c>
      <c r="D91" s="91" t="s">
        <v>286</v>
      </c>
      <c r="E91" s="91" t="s">
        <v>5</v>
      </c>
      <c r="F91" s="91"/>
      <c r="G91" s="16">
        <f>G92</f>
        <v>200</v>
      </c>
      <c r="H91" s="26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44"/>
      <c r="X91" s="65">
        <v>0</v>
      </c>
      <c r="Y91" s="59">
        <f t="shared" si="13"/>
        <v>0</v>
      </c>
    </row>
    <row r="92" spans="1:25" ht="15.75" customHeight="1" outlineLevel="3" thickBot="1">
      <c r="A92" s="5" t="s">
        <v>111</v>
      </c>
      <c r="B92" s="21">
        <v>951</v>
      </c>
      <c r="C92" s="6" t="s">
        <v>9</v>
      </c>
      <c r="D92" s="6" t="s">
        <v>286</v>
      </c>
      <c r="E92" s="6" t="s">
        <v>110</v>
      </c>
      <c r="F92" s="6"/>
      <c r="G92" s="7">
        <v>200</v>
      </c>
      <c r="H92" s="31" t="e">
        <f aca="true" t="shared" si="14" ref="H92:X92">H93+H101+H113+H119+H134+H157+H165+H180</f>
        <v>#REF!</v>
      </c>
      <c r="I92" s="31" t="e">
        <f t="shared" si="14"/>
        <v>#REF!</v>
      </c>
      <c r="J92" s="31" t="e">
        <f t="shared" si="14"/>
        <v>#REF!</v>
      </c>
      <c r="K92" s="31" t="e">
        <f t="shared" si="14"/>
        <v>#REF!</v>
      </c>
      <c r="L92" s="31" t="e">
        <f t="shared" si="14"/>
        <v>#REF!</v>
      </c>
      <c r="M92" s="31" t="e">
        <f t="shared" si="14"/>
        <v>#REF!</v>
      </c>
      <c r="N92" s="31" t="e">
        <f t="shared" si="14"/>
        <v>#REF!</v>
      </c>
      <c r="O92" s="31" t="e">
        <f t="shared" si="14"/>
        <v>#REF!</v>
      </c>
      <c r="P92" s="31" t="e">
        <f t="shared" si="14"/>
        <v>#REF!</v>
      </c>
      <c r="Q92" s="31" t="e">
        <f t="shared" si="14"/>
        <v>#REF!</v>
      </c>
      <c r="R92" s="31" t="e">
        <f t="shared" si="14"/>
        <v>#REF!</v>
      </c>
      <c r="S92" s="31" t="e">
        <f t="shared" si="14"/>
        <v>#REF!</v>
      </c>
      <c r="T92" s="31" t="e">
        <f t="shared" si="14"/>
        <v>#REF!</v>
      </c>
      <c r="U92" s="31" t="e">
        <f t="shared" si="14"/>
        <v>#REF!</v>
      </c>
      <c r="V92" s="31" t="e">
        <f t="shared" si="14"/>
        <v>#REF!</v>
      </c>
      <c r="W92" s="31" t="e">
        <f t="shared" si="14"/>
        <v>#REF!</v>
      </c>
      <c r="X92" s="69" t="e">
        <f t="shared" si="14"/>
        <v>#REF!</v>
      </c>
      <c r="Y92" s="59" t="e">
        <f t="shared" si="13"/>
        <v>#REF!</v>
      </c>
    </row>
    <row r="93" spans="1:25" ht="16.5" outlineLevel="3" thickBot="1">
      <c r="A93" s="8" t="s">
        <v>29</v>
      </c>
      <c r="B93" s="19">
        <v>951</v>
      </c>
      <c r="C93" s="9" t="s">
        <v>67</v>
      </c>
      <c r="D93" s="9" t="s">
        <v>276</v>
      </c>
      <c r="E93" s="9" t="s">
        <v>5</v>
      </c>
      <c r="F93" s="9"/>
      <c r="G93" s="143">
        <f>G94+G164</f>
        <v>59411.02088</v>
      </c>
      <c r="H93" s="32" t="e">
        <f>H94+#REF!</f>
        <v>#REF!</v>
      </c>
      <c r="I93" s="32" t="e">
        <f>I94+#REF!</f>
        <v>#REF!</v>
      </c>
      <c r="J93" s="32" t="e">
        <f>J94+#REF!</f>
        <v>#REF!</v>
      </c>
      <c r="K93" s="32" t="e">
        <f>K94+#REF!</f>
        <v>#REF!</v>
      </c>
      <c r="L93" s="32" t="e">
        <f>L94+#REF!</f>
        <v>#REF!</v>
      </c>
      <c r="M93" s="32" t="e">
        <f>M94+#REF!</f>
        <v>#REF!</v>
      </c>
      <c r="N93" s="32" t="e">
        <f>N94+#REF!</f>
        <v>#REF!</v>
      </c>
      <c r="O93" s="32" t="e">
        <f>O94+#REF!</f>
        <v>#REF!</v>
      </c>
      <c r="P93" s="32" t="e">
        <f>P94+#REF!</f>
        <v>#REF!</v>
      </c>
      <c r="Q93" s="32" t="e">
        <f>Q94+#REF!</f>
        <v>#REF!</v>
      </c>
      <c r="R93" s="32" t="e">
        <f>R94+#REF!</f>
        <v>#REF!</v>
      </c>
      <c r="S93" s="32" t="e">
        <f>S94+#REF!</f>
        <v>#REF!</v>
      </c>
      <c r="T93" s="32" t="e">
        <f>T94+#REF!</f>
        <v>#REF!</v>
      </c>
      <c r="U93" s="32" t="e">
        <f>U94+#REF!</f>
        <v>#REF!</v>
      </c>
      <c r="V93" s="32" t="e">
        <f>V94+#REF!</f>
        <v>#REF!</v>
      </c>
      <c r="W93" s="32" t="e">
        <f>W94+#REF!</f>
        <v>#REF!</v>
      </c>
      <c r="X93" s="70" t="e">
        <f>X94+#REF!</f>
        <v>#REF!</v>
      </c>
      <c r="Y93" s="59" t="e">
        <f t="shared" si="13"/>
        <v>#REF!</v>
      </c>
    </row>
    <row r="94" spans="1:25" ht="32.25" outlineLevel="4" thickBot="1">
      <c r="A94" s="112" t="s">
        <v>138</v>
      </c>
      <c r="B94" s="19">
        <v>951</v>
      </c>
      <c r="C94" s="11" t="s">
        <v>67</v>
      </c>
      <c r="D94" s="11" t="s">
        <v>277</v>
      </c>
      <c r="E94" s="11" t="s">
        <v>5</v>
      </c>
      <c r="F94" s="11"/>
      <c r="G94" s="146">
        <f>G95</f>
        <v>47123.54648</v>
      </c>
      <c r="H94" s="34">
        <f aca="true" t="shared" si="15" ref="H94:X94">H95</f>
        <v>0</v>
      </c>
      <c r="I94" s="34">
        <f t="shared" si="15"/>
        <v>0</v>
      </c>
      <c r="J94" s="34">
        <f t="shared" si="15"/>
        <v>0</v>
      </c>
      <c r="K94" s="34">
        <f t="shared" si="15"/>
        <v>0</v>
      </c>
      <c r="L94" s="34">
        <f t="shared" si="15"/>
        <v>0</v>
      </c>
      <c r="M94" s="34">
        <f t="shared" si="15"/>
        <v>0</v>
      </c>
      <c r="N94" s="34">
        <f t="shared" si="15"/>
        <v>0</v>
      </c>
      <c r="O94" s="34">
        <f t="shared" si="15"/>
        <v>0</v>
      </c>
      <c r="P94" s="34">
        <f t="shared" si="15"/>
        <v>0</v>
      </c>
      <c r="Q94" s="34">
        <f t="shared" si="15"/>
        <v>0</v>
      </c>
      <c r="R94" s="34">
        <f t="shared" si="15"/>
        <v>0</v>
      </c>
      <c r="S94" s="34">
        <f t="shared" si="15"/>
        <v>0</v>
      </c>
      <c r="T94" s="34">
        <f t="shared" si="15"/>
        <v>0</v>
      </c>
      <c r="U94" s="34">
        <f t="shared" si="15"/>
        <v>0</v>
      </c>
      <c r="V94" s="34">
        <f t="shared" si="15"/>
        <v>0</v>
      </c>
      <c r="W94" s="34">
        <f t="shared" si="15"/>
        <v>0</v>
      </c>
      <c r="X94" s="68">
        <f t="shared" si="15"/>
        <v>950</v>
      </c>
      <c r="Y94" s="59">
        <f t="shared" si="13"/>
        <v>2.0159773000175094</v>
      </c>
    </row>
    <row r="95" spans="1:25" ht="32.25" outlineLevel="5" thickBot="1">
      <c r="A95" s="112" t="s">
        <v>139</v>
      </c>
      <c r="B95" s="19">
        <v>951</v>
      </c>
      <c r="C95" s="11" t="s">
        <v>67</v>
      </c>
      <c r="D95" s="11" t="s">
        <v>278</v>
      </c>
      <c r="E95" s="11" t="s">
        <v>5</v>
      </c>
      <c r="F95" s="11"/>
      <c r="G95" s="146">
        <f>G96+G106+G114+G130+G119+G141+G149+G157+G122+G103+G127</f>
        <v>47123.54648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950</v>
      </c>
      <c r="Y95" s="59">
        <f t="shared" si="13"/>
        <v>2.0159773000175094</v>
      </c>
    </row>
    <row r="96" spans="1:25" ht="18.75" customHeight="1" outlineLevel="5" thickBot="1">
      <c r="A96" s="94" t="s">
        <v>30</v>
      </c>
      <c r="B96" s="90">
        <v>951</v>
      </c>
      <c r="C96" s="91" t="s">
        <v>67</v>
      </c>
      <c r="D96" s="91" t="s">
        <v>287</v>
      </c>
      <c r="E96" s="91" t="s">
        <v>5</v>
      </c>
      <c r="F96" s="91"/>
      <c r="G96" s="145">
        <f>G97+G101</f>
        <v>1400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</row>
    <row r="97" spans="1:25" ht="32.25" outlineLevel="5" thickBot="1">
      <c r="A97" s="5" t="s">
        <v>94</v>
      </c>
      <c r="B97" s="21">
        <v>951</v>
      </c>
      <c r="C97" s="6" t="s">
        <v>67</v>
      </c>
      <c r="D97" s="6" t="s">
        <v>287</v>
      </c>
      <c r="E97" s="6" t="s">
        <v>91</v>
      </c>
      <c r="F97" s="6"/>
      <c r="G97" s="149">
        <f>G98+G99+G100</f>
        <v>1219.1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32.25" outlineLevel="5" thickBot="1">
      <c r="A98" s="88" t="s">
        <v>273</v>
      </c>
      <c r="B98" s="92">
        <v>951</v>
      </c>
      <c r="C98" s="93" t="s">
        <v>67</v>
      </c>
      <c r="D98" s="93" t="s">
        <v>287</v>
      </c>
      <c r="E98" s="93" t="s">
        <v>92</v>
      </c>
      <c r="F98" s="93"/>
      <c r="G98" s="144">
        <v>938.8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48" outlineLevel="5" thickBot="1">
      <c r="A99" s="88" t="s">
        <v>275</v>
      </c>
      <c r="B99" s="92">
        <v>951</v>
      </c>
      <c r="C99" s="93" t="s">
        <v>67</v>
      </c>
      <c r="D99" s="93" t="s">
        <v>287</v>
      </c>
      <c r="E99" s="93" t="s">
        <v>93</v>
      </c>
      <c r="F99" s="93"/>
      <c r="G99" s="144">
        <v>0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48" outlineLevel="5" thickBot="1">
      <c r="A100" s="88" t="s">
        <v>268</v>
      </c>
      <c r="B100" s="92">
        <v>951</v>
      </c>
      <c r="C100" s="93" t="s">
        <v>67</v>
      </c>
      <c r="D100" s="93" t="s">
        <v>287</v>
      </c>
      <c r="E100" s="93" t="s">
        <v>269</v>
      </c>
      <c r="F100" s="93"/>
      <c r="G100" s="144">
        <v>280.3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5.25" customHeight="1" outlineLevel="6" thickBot="1">
      <c r="A101" s="5" t="s">
        <v>101</v>
      </c>
      <c r="B101" s="21">
        <v>951</v>
      </c>
      <c r="C101" s="6" t="s">
        <v>67</v>
      </c>
      <c r="D101" s="6" t="s">
        <v>287</v>
      </c>
      <c r="E101" s="6" t="s">
        <v>95</v>
      </c>
      <c r="F101" s="6"/>
      <c r="G101" s="149">
        <f>G102</f>
        <v>180.9</v>
      </c>
      <c r="H101" s="32">
        <f aca="true" t="shared" si="16" ref="H101:P101">H102</f>
        <v>0</v>
      </c>
      <c r="I101" s="32">
        <f t="shared" si="16"/>
        <v>0</v>
      </c>
      <c r="J101" s="32">
        <f t="shared" si="16"/>
        <v>0</v>
      </c>
      <c r="K101" s="32">
        <f t="shared" si="16"/>
        <v>0</v>
      </c>
      <c r="L101" s="32">
        <f t="shared" si="16"/>
        <v>0</v>
      </c>
      <c r="M101" s="32">
        <f t="shared" si="16"/>
        <v>0</v>
      </c>
      <c r="N101" s="32">
        <f t="shared" si="16"/>
        <v>0</v>
      </c>
      <c r="O101" s="32">
        <f t="shared" si="16"/>
        <v>0</v>
      </c>
      <c r="P101" s="32">
        <f t="shared" si="16"/>
        <v>0</v>
      </c>
      <c r="Q101" s="32">
        <f aca="true" t="shared" si="17" ref="Q101:W101">Q102</f>
        <v>0</v>
      </c>
      <c r="R101" s="32">
        <f t="shared" si="17"/>
        <v>0</v>
      </c>
      <c r="S101" s="32">
        <f t="shared" si="17"/>
        <v>0</v>
      </c>
      <c r="T101" s="32">
        <f t="shared" si="17"/>
        <v>0</v>
      </c>
      <c r="U101" s="32">
        <f t="shared" si="17"/>
        <v>0</v>
      </c>
      <c r="V101" s="32">
        <f t="shared" si="17"/>
        <v>0</v>
      </c>
      <c r="W101" s="32">
        <f t="shared" si="17"/>
        <v>0</v>
      </c>
      <c r="X101" s="67">
        <f>X102</f>
        <v>9539.0701</v>
      </c>
      <c r="Y101" s="59">
        <f>X101/G101*100</f>
        <v>5273.117799889442</v>
      </c>
    </row>
    <row r="102" spans="1:25" ht="32.25" outlineLevel="4" thickBot="1">
      <c r="A102" s="88" t="s">
        <v>103</v>
      </c>
      <c r="B102" s="92">
        <v>951</v>
      </c>
      <c r="C102" s="93" t="s">
        <v>67</v>
      </c>
      <c r="D102" s="93" t="s">
        <v>287</v>
      </c>
      <c r="E102" s="93" t="s">
        <v>97</v>
      </c>
      <c r="F102" s="93"/>
      <c r="G102" s="144">
        <v>180.9</v>
      </c>
      <c r="H102" s="34">
        <f aca="true" t="shared" si="18" ref="H102:X102">H106</f>
        <v>0</v>
      </c>
      <c r="I102" s="34">
        <f t="shared" si="18"/>
        <v>0</v>
      </c>
      <c r="J102" s="34">
        <f t="shared" si="18"/>
        <v>0</v>
      </c>
      <c r="K102" s="34">
        <f t="shared" si="18"/>
        <v>0</v>
      </c>
      <c r="L102" s="34">
        <f t="shared" si="18"/>
        <v>0</v>
      </c>
      <c r="M102" s="34">
        <f t="shared" si="18"/>
        <v>0</v>
      </c>
      <c r="N102" s="34">
        <f t="shared" si="18"/>
        <v>0</v>
      </c>
      <c r="O102" s="34">
        <f t="shared" si="18"/>
        <v>0</v>
      </c>
      <c r="P102" s="34">
        <f t="shared" si="18"/>
        <v>0</v>
      </c>
      <c r="Q102" s="34">
        <f t="shared" si="18"/>
        <v>0</v>
      </c>
      <c r="R102" s="34">
        <f t="shared" si="18"/>
        <v>0</v>
      </c>
      <c r="S102" s="34">
        <f t="shared" si="18"/>
        <v>0</v>
      </c>
      <c r="T102" s="34">
        <f t="shared" si="18"/>
        <v>0</v>
      </c>
      <c r="U102" s="34">
        <f t="shared" si="18"/>
        <v>0</v>
      </c>
      <c r="V102" s="34">
        <f t="shared" si="18"/>
        <v>0</v>
      </c>
      <c r="W102" s="34">
        <f t="shared" si="18"/>
        <v>0</v>
      </c>
      <c r="X102" s="64">
        <f t="shared" si="18"/>
        <v>9539.0701</v>
      </c>
      <c r="Y102" s="59">
        <f>X102/G102*100</f>
        <v>5273.117799889442</v>
      </c>
    </row>
    <row r="103" spans="1:25" ht="63.75" outlineLevel="4" thickBot="1">
      <c r="A103" s="94" t="s">
        <v>258</v>
      </c>
      <c r="B103" s="90">
        <v>951</v>
      </c>
      <c r="C103" s="91" t="s">
        <v>67</v>
      </c>
      <c r="D103" s="91" t="s">
        <v>288</v>
      </c>
      <c r="E103" s="91" t="s">
        <v>5</v>
      </c>
      <c r="F103" s="91"/>
      <c r="G103" s="145">
        <f>G104</f>
        <v>0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81"/>
      <c r="Y103" s="59"/>
    </row>
    <row r="104" spans="1:25" ht="32.25" outlineLevel="4" thickBot="1">
      <c r="A104" s="5" t="s">
        <v>101</v>
      </c>
      <c r="B104" s="21">
        <v>951</v>
      </c>
      <c r="C104" s="6" t="s">
        <v>67</v>
      </c>
      <c r="D104" s="6" t="s">
        <v>288</v>
      </c>
      <c r="E104" s="6" t="s">
        <v>95</v>
      </c>
      <c r="F104" s="6"/>
      <c r="G104" s="149">
        <f>G105</f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</row>
    <row r="105" spans="1:25" ht="32.25" outlineLevel="4" thickBot="1">
      <c r="A105" s="88" t="s">
        <v>103</v>
      </c>
      <c r="B105" s="92">
        <v>951</v>
      </c>
      <c r="C105" s="93" t="s">
        <v>67</v>
      </c>
      <c r="D105" s="93" t="s">
        <v>288</v>
      </c>
      <c r="E105" s="93" t="s">
        <v>97</v>
      </c>
      <c r="F105" s="93"/>
      <c r="G105" s="144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</row>
    <row r="106" spans="1:25" ht="48" outlineLevel="5" thickBot="1">
      <c r="A106" s="113" t="s">
        <v>212</v>
      </c>
      <c r="B106" s="90">
        <v>951</v>
      </c>
      <c r="C106" s="91" t="s">
        <v>67</v>
      </c>
      <c r="D106" s="91" t="s">
        <v>280</v>
      </c>
      <c r="E106" s="91" t="s">
        <v>5</v>
      </c>
      <c r="F106" s="91"/>
      <c r="G106" s="145">
        <f>G107+G111</f>
        <v>17403.739999999998</v>
      </c>
      <c r="H106" s="26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44"/>
      <c r="X106" s="65">
        <v>9539.0701</v>
      </c>
      <c r="Y106" s="59">
        <f>X106/G106*100</f>
        <v>54.81046085496567</v>
      </c>
    </row>
    <row r="107" spans="1:25" ht="32.25" outlineLevel="5" thickBot="1">
      <c r="A107" s="5" t="s">
        <v>94</v>
      </c>
      <c r="B107" s="21">
        <v>951</v>
      </c>
      <c r="C107" s="6" t="s">
        <v>67</v>
      </c>
      <c r="D107" s="6" t="s">
        <v>280</v>
      </c>
      <c r="E107" s="6" t="s">
        <v>91</v>
      </c>
      <c r="F107" s="6"/>
      <c r="G107" s="149">
        <f>G108+G109+G110</f>
        <v>17273.14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</row>
    <row r="108" spans="1:25" ht="32.25" outlineLevel="5" thickBot="1">
      <c r="A108" s="88" t="s">
        <v>273</v>
      </c>
      <c r="B108" s="92">
        <v>951</v>
      </c>
      <c r="C108" s="93" t="s">
        <v>67</v>
      </c>
      <c r="D108" s="93" t="s">
        <v>280</v>
      </c>
      <c r="E108" s="93" t="s">
        <v>92</v>
      </c>
      <c r="F108" s="93"/>
      <c r="G108" s="144">
        <v>13249.21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48" outlineLevel="5" thickBot="1">
      <c r="A109" s="88" t="s">
        <v>275</v>
      </c>
      <c r="B109" s="92">
        <v>951</v>
      </c>
      <c r="C109" s="93" t="s">
        <v>67</v>
      </c>
      <c r="D109" s="93" t="s">
        <v>280</v>
      </c>
      <c r="E109" s="93" t="s">
        <v>93</v>
      </c>
      <c r="F109" s="93"/>
      <c r="G109" s="98">
        <v>5.4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48" outlineLevel="5" thickBot="1">
      <c r="A110" s="88" t="s">
        <v>268</v>
      </c>
      <c r="B110" s="92">
        <v>951</v>
      </c>
      <c r="C110" s="93" t="s">
        <v>67</v>
      </c>
      <c r="D110" s="93" t="s">
        <v>280</v>
      </c>
      <c r="E110" s="93" t="s">
        <v>269</v>
      </c>
      <c r="F110" s="93"/>
      <c r="G110" s="98">
        <v>4018.53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75"/>
      <c r="Y110" s="59"/>
    </row>
    <row r="111" spans="1:25" ht="32.25" outlineLevel="5" thickBot="1">
      <c r="A111" s="5" t="s">
        <v>101</v>
      </c>
      <c r="B111" s="21">
        <v>951</v>
      </c>
      <c r="C111" s="6" t="s">
        <v>67</v>
      </c>
      <c r="D111" s="6" t="s">
        <v>280</v>
      </c>
      <c r="E111" s="6" t="s">
        <v>95</v>
      </c>
      <c r="F111" s="6"/>
      <c r="G111" s="7">
        <f>G112+G113</f>
        <v>130.6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75"/>
      <c r="Y111" s="59"/>
    </row>
    <row r="112" spans="1:25" ht="32.25" outlineLevel="5" thickBot="1">
      <c r="A112" s="88" t="s">
        <v>102</v>
      </c>
      <c r="B112" s="92">
        <v>951</v>
      </c>
      <c r="C112" s="93" t="s">
        <v>67</v>
      </c>
      <c r="D112" s="93" t="s">
        <v>280</v>
      </c>
      <c r="E112" s="93" t="s">
        <v>96</v>
      </c>
      <c r="F112" s="93"/>
      <c r="G112" s="98">
        <v>0</v>
      </c>
      <c r="H112" s="55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75"/>
      <c r="Y112" s="59"/>
    </row>
    <row r="113" spans="1:25" ht="32.25" outlineLevel="6" thickBot="1">
      <c r="A113" s="88" t="s">
        <v>103</v>
      </c>
      <c r="B113" s="92">
        <v>951</v>
      </c>
      <c r="C113" s="93" t="s">
        <v>67</v>
      </c>
      <c r="D113" s="93" t="s">
        <v>280</v>
      </c>
      <c r="E113" s="93" t="s">
        <v>97</v>
      </c>
      <c r="F113" s="93"/>
      <c r="G113" s="98">
        <v>130.6</v>
      </c>
      <c r="H113" s="32">
        <f aca="true" t="shared" si="19" ref="H113:W113">H114</f>
        <v>0</v>
      </c>
      <c r="I113" s="32">
        <f t="shared" si="19"/>
        <v>0</v>
      </c>
      <c r="J113" s="32">
        <f t="shared" si="19"/>
        <v>0</v>
      </c>
      <c r="K113" s="32">
        <f t="shared" si="19"/>
        <v>0</v>
      </c>
      <c r="L113" s="32">
        <f t="shared" si="19"/>
        <v>0</v>
      </c>
      <c r="M113" s="32">
        <f t="shared" si="19"/>
        <v>0</v>
      </c>
      <c r="N113" s="32">
        <f t="shared" si="19"/>
        <v>0</v>
      </c>
      <c r="O113" s="32">
        <f t="shared" si="19"/>
        <v>0</v>
      </c>
      <c r="P113" s="32">
        <f t="shared" si="19"/>
        <v>0</v>
      </c>
      <c r="Q113" s="32">
        <f t="shared" si="19"/>
        <v>0</v>
      </c>
      <c r="R113" s="32">
        <f t="shared" si="19"/>
        <v>0</v>
      </c>
      <c r="S113" s="32">
        <f t="shared" si="19"/>
        <v>0</v>
      </c>
      <c r="T113" s="32">
        <f t="shared" si="19"/>
        <v>0</v>
      </c>
      <c r="U113" s="32">
        <f t="shared" si="19"/>
        <v>0</v>
      </c>
      <c r="V113" s="32">
        <f t="shared" si="19"/>
        <v>0</v>
      </c>
      <c r="W113" s="32">
        <f t="shared" si="19"/>
        <v>0</v>
      </c>
      <c r="X113" s="67">
        <f>X114</f>
        <v>277.89792</v>
      </c>
      <c r="Y113" s="59">
        <f>X113/G113*100</f>
        <v>212.7855436447167</v>
      </c>
    </row>
    <row r="114" spans="1:25" ht="46.5" customHeight="1" outlineLevel="4" thickBot="1">
      <c r="A114" s="94" t="s">
        <v>143</v>
      </c>
      <c r="B114" s="90">
        <v>951</v>
      </c>
      <c r="C114" s="91" t="s">
        <v>67</v>
      </c>
      <c r="D114" s="91" t="s">
        <v>289</v>
      </c>
      <c r="E114" s="91" t="s">
        <v>5</v>
      </c>
      <c r="F114" s="91"/>
      <c r="G114" s="16">
        <f>G115+G117</f>
        <v>246.54999999999998</v>
      </c>
      <c r="H114" s="34">
        <f aca="true" t="shared" si="20" ref="H114:X114">H115</f>
        <v>0</v>
      </c>
      <c r="I114" s="34">
        <f t="shared" si="20"/>
        <v>0</v>
      </c>
      <c r="J114" s="34">
        <f t="shared" si="20"/>
        <v>0</v>
      </c>
      <c r="K114" s="34">
        <f t="shared" si="20"/>
        <v>0</v>
      </c>
      <c r="L114" s="34">
        <f t="shared" si="20"/>
        <v>0</v>
      </c>
      <c r="M114" s="34">
        <f t="shared" si="20"/>
        <v>0</v>
      </c>
      <c r="N114" s="34">
        <f t="shared" si="20"/>
        <v>0</v>
      </c>
      <c r="O114" s="34">
        <f t="shared" si="20"/>
        <v>0</v>
      </c>
      <c r="P114" s="34">
        <f t="shared" si="20"/>
        <v>0</v>
      </c>
      <c r="Q114" s="34">
        <f t="shared" si="20"/>
        <v>0</v>
      </c>
      <c r="R114" s="34">
        <f t="shared" si="20"/>
        <v>0</v>
      </c>
      <c r="S114" s="34">
        <f t="shared" si="20"/>
        <v>0</v>
      </c>
      <c r="T114" s="34">
        <f t="shared" si="20"/>
        <v>0</v>
      </c>
      <c r="U114" s="34">
        <f t="shared" si="20"/>
        <v>0</v>
      </c>
      <c r="V114" s="34">
        <f t="shared" si="20"/>
        <v>0</v>
      </c>
      <c r="W114" s="34">
        <f t="shared" si="20"/>
        <v>0</v>
      </c>
      <c r="X114" s="68">
        <f t="shared" si="20"/>
        <v>277.89792</v>
      </c>
      <c r="Y114" s="59">
        <f>X114/G114*100</f>
        <v>112.71462989251675</v>
      </c>
    </row>
    <row r="115" spans="1:25" ht="32.25" outlineLevel="5" thickBot="1">
      <c r="A115" s="5" t="s">
        <v>101</v>
      </c>
      <c r="B115" s="21">
        <v>951</v>
      </c>
      <c r="C115" s="6" t="s">
        <v>67</v>
      </c>
      <c r="D115" s="6" t="s">
        <v>289</v>
      </c>
      <c r="E115" s="6" t="s">
        <v>95</v>
      </c>
      <c r="F115" s="6"/>
      <c r="G115" s="7">
        <f>G116</f>
        <v>240.6</v>
      </c>
      <c r="H115" s="26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44"/>
      <c r="X115" s="65">
        <v>277.89792</v>
      </c>
      <c r="Y115" s="59">
        <f>X115/G115*100</f>
        <v>115.50204488778056</v>
      </c>
    </row>
    <row r="116" spans="1:25" ht="32.25" outlineLevel="5" thickBot="1">
      <c r="A116" s="88" t="s">
        <v>103</v>
      </c>
      <c r="B116" s="92">
        <v>951</v>
      </c>
      <c r="C116" s="93" t="s">
        <v>67</v>
      </c>
      <c r="D116" s="93" t="s">
        <v>289</v>
      </c>
      <c r="E116" s="93" t="s">
        <v>97</v>
      </c>
      <c r="F116" s="93"/>
      <c r="G116" s="98">
        <v>240.6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75"/>
      <c r="Y116" s="59"/>
    </row>
    <row r="117" spans="1:25" ht="16.5" outlineLevel="5" thickBot="1">
      <c r="A117" s="5" t="s">
        <v>104</v>
      </c>
      <c r="B117" s="21">
        <v>951</v>
      </c>
      <c r="C117" s="6" t="s">
        <v>67</v>
      </c>
      <c r="D117" s="6" t="s">
        <v>289</v>
      </c>
      <c r="E117" s="6" t="s">
        <v>98</v>
      </c>
      <c r="F117" s="6"/>
      <c r="G117" s="7">
        <f>G118</f>
        <v>5.95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75"/>
      <c r="Y117" s="59"/>
    </row>
    <row r="118" spans="1:25" ht="16.5" outlineLevel="5" thickBot="1">
      <c r="A118" s="88" t="s">
        <v>106</v>
      </c>
      <c r="B118" s="92">
        <v>951</v>
      </c>
      <c r="C118" s="93" t="s">
        <v>67</v>
      </c>
      <c r="D118" s="93" t="s">
        <v>289</v>
      </c>
      <c r="E118" s="93" t="s">
        <v>100</v>
      </c>
      <c r="F118" s="93"/>
      <c r="G118" s="98">
        <v>5.95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75"/>
      <c r="Y118" s="59"/>
    </row>
    <row r="119" spans="1:25" ht="19.5" customHeight="1" outlineLevel="6" thickBot="1">
      <c r="A119" s="94" t="s">
        <v>144</v>
      </c>
      <c r="B119" s="90">
        <v>951</v>
      </c>
      <c r="C119" s="91" t="s">
        <v>67</v>
      </c>
      <c r="D119" s="91" t="s">
        <v>283</v>
      </c>
      <c r="E119" s="91" t="s">
        <v>5</v>
      </c>
      <c r="F119" s="91"/>
      <c r="G119" s="145">
        <f>G120+G121</f>
        <v>4356.62648</v>
      </c>
      <c r="H119" s="32" t="e">
        <f>#REF!+H120</f>
        <v>#REF!</v>
      </c>
      <c r="I119" s="32" t="e">
        <f>#REF!+I120</f>
        <v>#REF!</v>
      </c>
      <c r="J119" s="32" t="e">
        <f>#REF!+J120</f>
        <v>#REF!</v>
      </c>
      <c r="K119" s="32" t="e">
        <f>#REF!+K120</f>
        <v>#REF!</v>
      </c>
      <c r="L119" s="32" t="e">
        <f>#REF!+L120</f>
        <v>#REF!</v>
      </c>
      <c r="M119" s="32" t="e">
        <f>#REF!+M120</f>
        <v>#REF!</v>
      </c>
      <c r="N119" s="32" t="e">
        <f>#REF!+N120</f>
        <v>#REF!</v>
      </c>
      <c r="O119" s="32" t="e">
        <f>#REF!+O120</f>
        <v>#REF!</v>
      </c>
      <c r="P119" s="32" t="e">
        <f>#REF!+P120</f>
        <v>#REF!</v>
      </c>
      <c r="Q119" s="32" t="e">
        <f>#REF!+Q120</f>
        <v>#REF!</v>
      </c>
      <c r="R119" s="32" t="e">
        <f>#REF!+R120</f>
        <v>#REF!</v>
      </c>
      <c r="S119" s="32" t="e">
        <f>#REF!+S120</f>
        <v>#REF!</v>
      </c>
      <c r="T119" s="32" t="e">
        <f>#REF!+T120</f>
        <v>#REF!</v>
      </c>
      <c r="U119" s="32" t="e">
        <f>#REF!+U120</f>
        <v>#REF!</v>
      </c>
      <c r="V119" s="32" t="e">
        <f>#REF!+V120</f>
        <v>#REF!</v>
      </c>
      <c r="W119" s="32" t="e">
        <f>#REF!+W120</f>
        <v>#REF!</v>
      </c>
      <c r="X119" s="70" t="e">
        <f>#REF!+X120</f>
        <v>#REF!</v>
      </c>
      <c r="Y119" s="59" t="e">
        <f>X119/G119*100</f>
        <v>#REF!</v>
      </c>
    </row>
    <row r="120" spans="1:25" ht="16.5" customHeight="1" outlineLevel="4" thickBot="1">
      <c r="A120" s="164" t="s">
        <v>112</v>
      </c>
      <c r="B120" s="165">
        <v>951</v>
      </c>
      <c r="C120" s="166" t="s">
        <v>67</v>
      </c>
      <c r="D120" s="166" t="s">
        <v>283</v>
      </c>
      <c r="E120" s="166" t="s">
        <v>234</v>
      </c>
      <c r="F120" s="166"/>
      <c r="G120" s="167">
        <v>4088.06776</v>
      </c>
      <c r="H120" s="34">
        <f aca="true" t="shared" si="21" ref="H120:W120">H133</f>
        <v>0</v>
      </c>
      <c r="I120" s="34">
        <f t="shared" si="21"/>
        <v>0</v>
      </c>
      <c r="J120" s="34">
        <f t="shared" si="21"/>
        <v>0</v>
      </c>
      <c r="K120" s="34">
        <f t="shared" si="21"/>
        <v>0</v>
      </c>
      <c r="L120" s="34">
        <f t="shared" si="21"/>
        <v>0</v>
      </c>
      <c r="M120" s="34">
        <f t="shared" si="21"/>
        <v>0</v>
      </c>
      <c r="N120" s="34">
        <f t="shared" si="21"/>
        <v>0</v>
      </c>
      <c r="O120" s="34">
        <f t="shared" si="21"/>
        <v>0</v>
      </c>
      <c r="P120" s="34">
        <f t="shared" si="21"/>
        <v>0</v>
      </c>
      <c r="Q120" s="34">
        <f t="shared" si="21"/>
        <v>0</v>
      </c>
      <c r="R120" s="34">
        <f t="shared" si="21"/>
        <v>0</v>
      </c>
      <c r="S120" s="34">
        <f t="shared" si="21"/>
        <v>0</v>
      </c>
      <c r="T120" s="34">
        <f t="shared" si="21"/>
        <v>0</v>
      </c>
      <c r="U120" s="34">
        <f t="shared" si="21"/>
        <v>0</v>
      </c>
      <c r="V120" s="34">
        <f t="shared" si="21"/>
        <v>0</v>
      </c>
      <c r="W120" s="34">
        <f t="shared" si="21"/>
        <v>0</v>
      </c>
      <c r="X120" s="64">
        <f>X133</f>
        <v>1067.9833</v>
      </c>
      <c r="Y120" s="59">
        <f>X120/G120*100</f>
        <v>26.124403084747307</v>
      </c>
    </row>
    <row r="121" spans="1:25" ht="16.5" customHeight="1" outlineLevel="4" thickBot="1">
      <c r="A121" s="164" t="s">
        <v>394</v>
      </c>
      <c r="B121" s="165">
        <v>951</v>
      </c>
      <c r="C121" s="166" t="s">
        <v>67</v>
      </c>
      <c r="D121" s="166" t="s">
        <v>283</v>
      </c>
      <c r="E121" s="166" t="s">
        <v>393</v>
      </c>
      <c r="F121" s="166"/>
      <c r="G121" s="167">
        <v>268.55872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</row>
    <row r="122" spans="1:25" ht="48" customHeight="1" outlineLevel="4" thickBot="1">
      <c r="A122" s="94" t="s">
        <v>205</v>
      </c>
      <c r="B122" s="90">
        <v>951</v>
      </c>
      <c r="C122" s="91" t="s">
        <v>67</v>
      </c>
      <c r="D122" s="91" t="s">
        <v>290</v>
      </c>
      <c r="E122" s="91" t="s">
        <v>5</v>
      </c>
      <c r="F122" s="91"/>
      <c r="G122" s="16">
        <f>G123+G125</f>
        <v>0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</row>
    <row r="123" spans="1:25" ht="15.75" customHeight="1" outlineLevel="4" thickBot="1">
      <c r="A123" s="5" t="s">
        <v>101</v>
      </c>
      <c r="B123" s="21">
        <v>951</v>
      </c>
      <c r="C123" s="6" t="s">
        <v>67</v>
      </c>
      <c r="D123" s="6" t="s">
        <v>290</v>
      </c>
      <c r="E123" s="6" t="s">
        <v>95</v>
      </c>
      <c r="F123" s="6"/>
      <c r="G123" s="7">
        <f>G124</f>
        <v>0</v>
      </c>
      <c r="H123" s="55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81"/>
      <c r="Y123" s="59"/>
    </row>
    <row r="124" spans="1:25" ht="15.75" customHeight="1" outlineLevel="4" thickBot="1">
      <c r="A124" s="88" t="s">
        <v>103</v>
      </c>
      <c r="B124" s="92">
        <v>951</v>
      </c>
      <c r="C124" s="93" t="s">
        <v>67</v>
      </c>
      <c r="D124" s="93" t="s">
        <v>290</v>
      </c>
      <c r="E124" s="93" t="s">
        <v>97</v>
      </c>
      <c r="F124" s="93"/>
      <c r="G124" s="98">
        <v>0</v>
      </c>
      <c r="H124" s="55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81"/>
      <c r="Y124" s="59"/>
    </row>
    <row r="125" spans="1:25" ht="15.75" customHeight="1" outlineLevel="4" thickBot="1">
      <c r="A125" s="5" t="s">
        <v>104</v>
      </c>
      <c r="B125" s="21">
        <v>951</v>
      </c>
      <c r="C125" s="6" t="s">
        <v>67</v>
      </c>
      <c r="D125" s="6" t="s">
        <v>290</v>
      </c>
      <c r="E125" s="6" t="s">
        <v>98</v>
      </c>
      <c r="F125" s="6"/>
      <c r="G125" s="7">
        <f>G126</f>
        <v>0</v>
      </c>
      <c r="H125" s="55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81"/>
      <c r="Y125" s="59"/>
    </row>
    <row r="126" spans="1:25" ht="15.75" customHeight="1" outlineLevel="4" thickBot="1">
      <c r="A126" s="88" t="s">
        <v>106</v>
      </c>
      <c r="B126" s="92">
        <v>951</v>
      </c>
      <c r="C126" s="93" t="s">
        <v>67</v>
      </c>
      <c r="D126" s="93" t="s">
        <v>290</v>
      </c>
      <c r="E126" s="93" t="s">
        <v>100</v>
      </c>
      <c r="F126" s="93"/>
      <c r="G126" s="98">
        <v>0</v>
      </c>
      <c r="H126" s="55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81"/>
      <c r="Y126" s="59"/>
    </row>
    <row r="127" spans="1:25" ht="47.25" customHeight="1" outlineLevel="4" thickBot="1">
      <c r="A127" s="94" t="s">
        <v>263</v>
      </c>
      <c r="B127" s="90">
        <v>951</v>
      </c>
      <c r="C127" s="91" t="s">
        <v>67</v>
      </c>
      <c r="D127" s="91" t="s">
        <v>291</v>
      </c>
      <c r="E127" s="91" t="s">
        <v>5</v>
      </c>
      <c r="F127" s="91"/>
      <c r="G127" s="145">
        <f>G128</f>
        <v>0</v>
      </c>
      <c r="H127" s="55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81"/>
      <c r="Y127" s="59"/>
    </row>
    <row r="128" spans="1:25" ht="15.75" customHeight="1" outlineLevel="4" thickBot="1">
      <c r="A128" s="5" t="s">
        <v>101</v>
      </c>
      <c r="B128" s="21">
        <v>951</v>
      </c>
      <c r="C128" s="6" t="s">
        <v>67</v>
      </c>
      <c r="D128" s="6" t="s">
        <v>291</v>
      </c>
      <c r="E128" s="6" t="s">
        <v>95</v>
      </c>
      <c r="F128" s="6"/>
      <c r="G128" s="149">
        <f>G129</f>
        <v>0</v>
      </c>
      <c r="H128" s="55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81"/>
      <c r="Y128" s="59"/>
    </row>
    <row r="129" spans="1:25" ht="15.75" customHeight="1" outlineLevel="4" thickBot="1">
      <c r="A129" s="88" t="s">
        <v>103</v>
      </c>
      <c r="B129" s="92">
        <v>951</v>
      </c>
      <c r="C129" s="93" t="s">
        <v>67</v>
      </c>
      <c r="D129" s="93" t="s">
        <v>291</v>
      </c>
      <c r="E129" s="93" t="s">
        <v>97</v>
      </c>
      <c r="F129" s="93"/>
      <c r="G129" s="144">
        <v>0</v>
      </c>
      <c r="H129" s="55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81"/>
      <c r="Y129" s="59"/>
    </row>
    <row r="130" spans="1:25" ht="33.75" customHeight="1" outlineLevel="4" thickBot="1">
      <c r="A130" s="94" t="s">
        <v>145</v>
      </c>
      <c r="B130" s="90">
        <v>951</v>
      </c>
      <c r="C130" s="91" t="s">
        <v>67</v>
      </c>
      <c r="D130" s="91" t="s">
        <v>292</v>
      </c>
      <c r="E130" s="91" t="s">
        <v>5</v>
      </c>
      <c r="F130" s="91"/>
      <c r="G130" s="16">
        <f>G131+G135+G138</f>
        <v>21523.23</v>
      </c>
      <c r="H130" s="55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81"/>
      <c r="Y130" s="59"/>
    </row>
    <row r="131" spans="1:25" ht="15.75" customHeight="1" outlineLevel="4" thickBot="1">
      <c r="A131" s="5" t="s">
        <v>114</v>
      </c>
      <c r="B131" s="21">
        <v>951</v>
      </c>
      <c r="C131" s="6" t="s">
        <v>67</v>
      </c>
      <c r="D131" s="6" t="s">
        <v>292</v>
      </c>
      <c r="E131" s="6" t="s">
        <v>113</v>
      </c>
      <c r="F131" s="6"/>
      <c r="G131" s="7">
        <f>G132+G133+G134</f>
        <v>14250.38</v>
      </c>
      <c r="H131" s="55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81"/>
      <c r="Y131" s="59"/>
    </row>
    <row r="132" spans="1:25" ht="15.75" customHeight="1" outlineLevel="4" thickBot="1">
      <c r="A132" s="88" t="s">
        <v>272</v>
      </c>
      <c r="B132" s="92">
        <v>951</v>
      </c>
      <c r="C132" s="93" t="s">
        <v>67</v>
      </c>
      <c r="D132" s="93" t="s">
        <v>292</v>
      </c>
      <c r="E132" s="93" t="s">
        <v>115</v>
      </c>
      <c r="F132" s="93"/>
      <c r="G132" s="98">
        <v>10937.31</v>
      </c>
      <c r="H132" s="55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81"/>
      <c r="Y132" s="59"/>
    </row>
    <row r="133" spans="1:25" ht="32.25" outlineLevel="5" thickBot="1">
      <c r="A133" s="88" t="s">
        <v>274</v>
      </c>
      <c r="B133" s="92">
        <v>951</v>
      </c>
      <c r="C133" s="93" t="s">
        <v>67</v>
      </c>
      <c r="D133" s="93" t="s">
        <v>292</v>
      </c>
      <c r="E133" s="93" t="s">
        <v>116</v>
      </c>
      <c r="F133" s="93"/>
      <c r="G133" s="98">
        <v>10</v>
      </c>
      <c r="H133" s="26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44"/>
      <c r="X133" s="65">
        <v>1067.9833</v>
      </c>
      <c r="Y133" s="59">
        <f>X133/G130*100</f>
        <v>4.9620029149899905</v>
      </c>
    </row>
    <row r="134" spans="1:25" ht="18.75" customHeight="1" outlineLevel="6" thickBot="1">
      <c r="A134" s="88" t="s">
        <v>270</v>
      </c>
      <c r="B134" s="92">
        <v>951</v>
      </c>
      <c r="C134" s="93" t="s">
        <v>67</v>
      </c>
      <c r="D134" s="93" t="s">
        <v>292</v>
      </c>
      <c r="E134" s="93" t="s">
        <v>271</v>
      </c>
      <c r="F134" s="93"/>
      <c r="G134" s="98">
        <v>3303.07</v>
      </c>
      <c r="H134" s="32">
        <f aca="true" t="shared" si="22" ref="H134:X135">H135</f>
        <v>0</v>
      </c>
      <c r="I134" s="32">
        <f t="shared" si="22"/>
        <v>0</v>
      </c>
      <c r="J134" s="32">
        <f t="shared" si="22"/>
        <v>0</v>
      </c>
      <c r="K134" s="32">
        <f t="shared" si="22"/>
        <v>0</v>
      </c>
      <c r="L134" s="32">
        <f t="shared" si="22"/>
        <v>0</v>
      </c>
      <c r="M134" s="32">
        <f t="shared" si="22"/>
        <v>0</v>
      </c>
      <c r="N134" s="32">
        <f t="shared" si="22"/>
        <v>0</v>
      </c>
      <c r="O134" s="32">
        <f t="shared" si="22"/>
        <v>0</v>
      </c>
      <c r="P134" s="32">
        <f t="shared" si="22"/>
        <v>0</v>
      </c>
      <c r="Q134" s="32">
        <f t="shared" si="22"/>
        <v>0</v>
      </c>
      <c r="R134" s="32">
        <f t="shared" si="22"/>
        <v>0</v>
      </c>
      <c r="S134" s="32">
        <f t="shared" si="22"/>
        <v>0</v>
      </c>
      <c r="T134" s="32">
        <f t="shared" si="22"/>
        <v>0</v>
      </c>
      <c r="U134" s="32">
        <f t="shared" si="22"/>
        <v>0</v>
      </c>
      <c r="V134" s="32">
        <f t="shared" si="22"/>
        <v>0</v>
      </c>
      <c r="W134" s="32">
        <f t="shared" si="22"/>
        <v>0</v>
      </c>
      <c r="X134" s="67">
        <f>X135</f>
        <v>16240.50148</v>
      </c>
      <c r="Y134" s="59">
        <f>X134/G131*100</f>
        <v>113.96539236146685</v>
      </c>
    </row>
    <row r="135" spans="1:25" ht="32.25" outlineLevel="6" thickBot="1">
      <c r="A135" s="5" t="s">
        <v>101</v>
      </c>
      <c r="B135" s="21">
        <v>951</v>
      </c>
      <c r="C135" s="6" t="s">
        <v>67</v>
      </c>
      <c r="D135" s="6" t="s">
        <v>292</v>
      </c>
      <c r="E135" s="6" t="s">
        <v>95</v>
      </c>
      <c r="F135" s="6"/>
      <c r="G135" s="7">
        <f>G136+G137</f>
        <v>7028.85</v>
      </c>
      <c r="H135" s="35">
        <f t="shared" si="22"/>
        <v>0</v>
      </c>
      <c r="I135" s="35">
        <f t="shared" si="22"/>
        <v>0</v>
      </c>
      <c r="J135" s="35">
        <f t="shared" si="22"/>
        <v>0</v>
      </c>
      <c r="K135" s="35">
        <f t="shared" si="22"/>
        <v>0</v>
      </c>
      <c r="L135" s="35">
        <f t="shared" si="22"/>
        <v>0</v>
      </c>
      <c r="M135" s="35">
        <f t="shared" si="22"/>
        <v>0</v>
      </c>
      <c r="N135" s="35">
        <f t="shared" si="22"/>
        <v>0</v>
      </c>
      <c r="O135" s="35">
        <f t="shared" si="22"/>
        <v>0</v>
      </c>
      <c r="P135" s="35">
        <f t="shared" si="22"/>
        <v>0</v>
      </c>
      <c r="Q135" s="35">
        <f t="shared" si="22"/>
        <v>0</v>
      </c>
      <c r="R135" s="35">
        <f t="shared" si="22"/>
        <v>0</v>
      </c>
      <c r="S135" s="35">
        <f t="shared" si="22"/>
        <v>0</v>
      </c>
      <c r="T135" s="35">
        <f t="shared" si="22"/>
        <v>0</v>
      </c>
      <c r="U135" s="35">
        <f t="shared" si="22"/>
        <v>0</v>
      </c>
      <c r="V135" s="35">
        <f t="shared" si="22"/>
        <v>0</v>
      </c>
      <c r="W135" s="35">
        <f t="shared" si="22"/>
        <v>0</v>
      </c>
      <c r="X135" s="71">
        <f t="shared" si="22"/>
        <v>16240.50148</v>
      </c>
      <c r="Y135" s="59">
        <f>X135/G132*100</f>
        <v>148.48716439417007</v>
      </c>
    </row>
    <row r="136" spans="1:25" ht="32.25" outlineLevel="6" thickBot="1">
      <c r="A136" s="88" t="s">
        <v>102</v>
      </c>
      <c r="B136" s="92">
        <v>951</v>
      </c>
      <c r="C136" s="93" t="s">
        <v>67</v>
      </c>
      <c r="D136" s="93" t="s">
        <v>292</v>
      </c>
      <c r="E136" s="93" t="s">
        <v>96</v>
      </c>
      <c r="F136" s="93"/>
      <c r="G136" s="98">
        <v>0</v>
      </c>
      <c r="H136" s="27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45"/>
      <c r="X136" s="65">
        <v>16240.50148</v>
      </c>
      <c r="Y136" s="59">
        <f>X136/G133*100</f>
        <v>162405.0148</v>
      </c>
    </row>
    <row r="137" spans="1:25" ht="32.25" outlineLevel="6" thickBot="1">
      <c r="A137" s="88" t="s">
        <v>103</v>
      </c>
      <c r="B137" s="92">
        <v>951</v>
      </c>
      <c r="C137" s="93" t="s">
        <v>67</v>
      </c>
      <c r="D137" s="93" t="s">
        <v>292</v>
      </c>
      <c r="E137" s="93" t="s">
        <v>97</v>
      </c>
      <c r="F137" s="93"/>
      <c r="G137" s="98">
        <v>7028.85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16.5" outlineLevel="6" thickBot="1">
      <c r="A138" s="5" t="s">
        <v>104</v>
      </c>
      <c r="B138" s="21">
        <v>951</v>
      </c>
      <c r="C138" s="6" t="s">
        <v>67</v>
      </c>
      <c r="D138" s="6" t="s">
        <v>292</v>
      </c>
      <c r="E138" s="6" t="s">
        <v>98</v>
      </c>
      <c r="F138" s="6"/>
      <c r="G138" s="7">
        <f>G139+G140</f>
        <v>244</v>
      </c>
      <c r="H138" s="86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2.25" outlineLevel="6" thickBot="1">
      <c r="A139" s="88" t="s">
        <v>105</v>
      </c>
      <c r="B139" s="92">
        <v>951</v>
      </c>
      <c r="C139" s="93" t="s">
        <v>67</v>
      </c>
      <c r="D139" s="93" t="s">
        <v>292</v>
      </c>
      <c r="E139" s="93" t="s">
        <v>99</v>
      </c>
      <c r="F139" s="93"/>
      <c r="G139" s="98">
        <v>200</v>
      </c>
      <c r="H139" s="86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16.5" outlineLevel="6" thickBot="1">
      <c r="A140" s="88" t="s">
        <v>106</v>
      </c>
      <c r="B140" s="92">
        <v>951</v>
      </c>
      <c r="C140" s="93" t="s">
        <v>67</v>
      </c>
      <c r="D140" s="93" t="s">
        <v>292</v>
      </c>
      <c r="E140" s="93" t="s">
        <v>100</v>
      </c>
      <c r="F140" s="93"/>
      <c r="G140" s="98">
        <v>44</v>
      </c>
      <c r="H140" s="86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114" t="s">
        <v>146</v>
      </c>
      <c r="B141" s="90">
        <v>951</v>
      </c>
      <c r="C141" s="91" t="s">
        <v>67</v>
      </c>
      <c r="D141" s="91" t="s">
        <v>293</v>
      </c>
      <c r="E141" s="91" t="s">
        <v>5</v>
      </c>
      <c r="F141" s="91"/>
      <c r="G141" s="16">
        <f>G142+G146</f>
        <v>1003.4000000000001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5" t="s">
        <v>94</v>
      </c>
      <c r="B142" s="21">
        <v>951</v>
      </c>
      <c r="C142" s="6" t="s">
        <v>67</v>
      </c>
      <c r="D142" s="6" t="s">
        <v>293</v>
      </c>
      <c r="E142" s="6" t="s">
        <v>91</v>
      </c>
      <c r="F142" s="6"/>
      <c r="G142" s="7">
        <f>G143+G144+G145</f>
        <v>894.8000000000001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88" t="s">
        <v>273</v>
      </c>
      <c r="B143" s="92">
        <v>951</v>
      </c>
      <c r="C143" s="93" t="s">
        <v>67</v>
      </c>
      <c r="D143" s="93" t="s">
        <v>293</v>
      </c>
      <c r="E143" s="93" t="s">
        <v>92</v>
      </c>
      <c r="F143" s="93"/>
      <c r="G143" s="98">
        <v>688.1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48" outlineLevel="6" thickBot="1">
      <c r="A144" s="88" t="s">
        <v>275</v>
      </c>
      <c r="B144" s="92">
        <v>951</v>
      </c>
      <c r="C144" s="93" t="s">
        <v>67</v>
      </c>
      <c r="D144" s="93" t="s">
        <v>293</v>
      </c>
      <c r="E144" s="93" t="s">
        <v>93</v>
      </c>
      <c r="F144" s="93"/>
      <c r="G144" s="98">
        <v>1.2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48" outlineLevel="6" thickBot="1">
      <c r="A145" s="88" t="s">
        <v>268</v>
      </c>
      <c r="B145" s="92">
        <v>951</v>
      </c>
      <c r="C145" s="93" t="s">
        <v>67</v>
      </c>
      <c r="D145" s="93" t="s">
        <v>293</v>
      </c>
      <c r="E145" s="93" t="s">
        <v>269</v>
      </c>
      <c r="F145" s="93"/>
      <c r="G145" s="98">
        <v>205.5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5" t="s">
        <v>101</v>
      </c>
      <c r="B146" s="21">
        <v>951</v>
      </c>
      <c r="C146" s="6" t="s">
        <v>67</v>
      </c>
      <c r="D146" s="6" t="s">
        <v>293</v>
      </c>
      <c r="E146" s="6" t="s">
        <v>95</v>
      </c>
      <c r="F146" s="6"/>
      <c r="G146" s="7">
        <f>G147+G148</f>
        <v>108.6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2.25" outlineLevel="6" thickBot="1">
      <c r="A147" s="88" t="s">
        <v>102</v>
      </c>
      <c r="B147" s="92">
        <v>951</v>
      </c>
      <c r="C147" s="93" t="s">
        <v>67</v>
      </c>
      <c r="D147" s="93" t="s">
        <v>293</v>
      </c>
      <c r="E147" s="93" t="s">
        <v>96</v>
      </c>
      <c r="F147" s="93"/>
      <c r="G147" s="98">
        <v>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88" t="s">
        <v>103</v>
      </c>
      <c r="B148" s="92">
        <v>951</v>
      </c>
      <c r="C148" s="93" t="s">
        <v>67</v>
      </c>
      <c r="D148" s="93" t="s">
        <v>294</v>
      </c>
      <c r="E148" s="93" t="s">
        <v>97</v>
      </c>
      <c r="F148" s="93"/>
      <c r="G148" s="98">
        <v>108.6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114" t="s">
        <v>147</v>
      </c>
      <c r="B149" s="90">
        <v>951</v>
      </c>
      <c r="C149" s="91" t="s">
        <v>67</v>
      </c>
      <c r="D149" s="91" t="s">
        <v>294</v>
      </c>
      <c r="E149" s="91" t="s">
        <v>5</v>
      </c>
      <c r="F149" s="91"/>
      <c r="G149" s="16">
        <f>G150+G154</f>
        <v>538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2.25" outlineLevel="6" thickBot="1">
      <c r="A150" s="5" t="s">
        <v>94</v>
      </c>
      <c r="B150" s="21">
        <v>951</v>
      </c>
      <c r="C150" s="6" t="s">
        <v>67</v>
      </c>
      <c r="D150" s="6" t="s">
        <v>294</v>
      </c>
      <c r="E150" s="6" t="s">
        <v>91</v>
      </c>
      <c r="F150" s="6"/>
      <c r="G150" s="7">
        <f>G151+G152+G153</f>
        <v>457.7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88" t="s">
        <v>273</v>
      </c>
      <c r="B151" s="92">
        <v>951</v>
      </c>
      <c r="C151" s="93" t="s">
        <v>67</v>
      </c>
      <c r="D151" s="93" t="s">
        <v>294</v>
      </c>
      <c r="E151" s="93" t="s">
        <v>92</v>
      </c>
      <c r="F151" s="93"/>
      <c r="G151" s="98">
        <v>351.5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48" outlineLevel="6" thickBot="1">
      <c r="A152" s="88" t="s">
        <v>275</v>
      </c>
      <c r="B152" s="92">
        <v>951</v>
      </c>
      <c r="C152" s="93" t="s">
        <v>67</v>
      </c>
      <c r="D152" s="93" t="s">
        <v>294</v>
      </c>
      <c r="E152" s="93" t="s">
        <v>93</v>
      </c>
      <c r="F152" s="93"/>
      <c r="G152" s="98">
        <v>1.2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48" outlineLevel="6" thickBot="1">
      <c r="A153" s="88" t="s">
        <v>268</v>
      </c>
      <c r="B153" s="92">
        <v>951</v>
      </c>
      <c r="C153" s="93" t="s">
        <v>67</v>
      </c>
      <c r="D153" s="93" t="s">
        <v>294</v>
      </c>
      <c r="E153" s="93" t="s">
        <v>269</v>
      </c>
      <c r="F153" s="93"/>
      <c r="G153" s="98">
        <v>105</v>
      </c>
      <c r="H153" s="86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2.25" outlineLevel="6" thickBot="1">
      <c r="A154" s="5" t="s">
        <v>101</v>
      </c>
      <c r="B154" s="21">
        <v>951</v>
      </c>
      <c r="C154" s="6" t="s">
        <v>67</v>
      </c>
      <c r="D154" s="6" t="s">
        <v>294</v>
      </c>
      <c r="E154" s="6" t="s">
        <v>95</v>
      </c>
      <c r="F154" s="6"/>
      <c r="G154" s="7">
        <f>G155+G156</f>
        <v>80.3</v>
      </c>
      <c r="H154" s="86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4.5" customHeight="1" outlineLevel="6" thickBot="1">
      <c r="A155" s="88" t="s">
        <v>102</v>
      </c>
      <c r="B155" s="92">
        <v>951</v>
      </c>
      <c r="C155" s="93" t="s">
        <v>67</v>
      </c>
      <c r="D155" s="93" t="s">
        <v>294</v>
      </c>
      <c r="E155" s="93" t="s">
        <v>96</v>
      </c>
      <c r="F155" s="93"/>
      <c r="G155" s="98">
        <v>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32.25" outlineLevel="6" thickBot="1">
      <c r="A156" s="88" t="s">
        <v>103</v>
      </c>
      <c r="B156" s="92">
        <v>951</v>
      </c>
      <c r="C156" s="93" t="s">
        <v>67</v>
      </c>
      <c r="D156" s="93" t="s">
        <v>294</v>
      </c>
      <c r="E156" s="93" t="s">
        <v>97</v>
      </c>
      <c r="F156" s="93"/>
      <c r="G156" s="98">
        <v>80.3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32.25" outlineLevel="6" thickBot="1">
      <c r="A157" s="114" t="s">
        <v>148</v>
      </c>
      <c r="B157" s="90">
        <v>951</v>
      </c>
      <c r="C157" s="91" t="s">
        <v>67</v>
      </c>
      <c r="D157" s="91" t="s">
        <v>295</v>
      </c>
      <c r="E157" s="91" t="s">
        <v>5</v>
      </c>
      <c r="F157" s="91"/>
      <c r="G157" s="16">
        <f>G158+G161</f>
        <v>652</v>
      </c>
      <c r="H157" s="32">
        <f aca="true" t="shared" si="23" ref="H157:W157">H158</f>
        <v>0</v>
      </c>
      <c r="I157" s="32">
        <f t="shared" si="23"/>
        <v>0</v>
      </c>
      <c r="J157" s="32">
        <f t="shared" si="23"/>
        <v>0</v>
      </c>
      <c r="K157" s="32">
        <f t="shared" si="23"/>
        <v>0</v>
      </c>
      <c r="L157" s="32">
        <f t="shared" si="23"/>
        <v>0</v>
      </c>
      <c r="M157" s="32">
        <f t="shared" si="23"/>
        <v>0</v>
      </c>
      <c r="N157" s="32">
        <f t="shared" si="23"/>
        <v>0</v>
      </c>
      <c r="O157" s="32">
        <f t="shared" si="23"/>
        <v>0</v>
      </c>
      <c r="P157" s="32">
        <f t="shared" si="23"/>
        <v>0</v>
      </c>
      <c r="Q157" s="32">
        <f t="shared" si="23"/>
        <v>0</v>
      </c>
      <c r="R157" s="32">
        <f t="shared" si="23"/>
        <v>0</v>
      </c>
      <c r="S157" s="32">
        <f t="shared" si="23"/>
        <v>0</v>
      </c>
      <c r="T157" s="32">
        <f t="shared" si="23"/>
        <v>0</v>
      </c>
      <c r="U157" s="32">
        <f t="shared" si="23"/>
        <v>0</v>
      </c>
      <c r="V157" s="32">
        <f t="shared" si="23"/>
        <v>0</v>
      </c>
      <c r="W157" s="32">
        <f t="shared" si="23"/>
        <v>0</v>
      </c>
      <c r="X157" s="67">
        <f>X158</f>
        <v>332.248</v>
      </c>
      <c r="Y157" s="59">
        <f>X157/G151*100</f>
        <v>94.52290184921763</v>
      </c>
    </row>
    <row r="158" spans="1:25" ht="32.25" outlineLevel="6" thickBot="1">
      <c r="A158" s="5" t="s">
        <v>94</v>
      </c>
      <c r="B158" s="21">
        <v>951</v>
      </c>
      <c r="C158" s="6" t="s">
        <v>67</v>
      </c>
      <c r="D158" s="6" t="s">
        <v>295</v>
      </c>
      <c r="E158" s="6" t="s">
        <v>91</v>
      </c>
      <c r="F158" s="6"/>
      <c r="G158" s="7">
        <f>G159+G160</f>
        <v>575.4</v>
      </c>
      <c r="H158" s="27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45"/>
      <c r="X158" s="65">
        <v>332.248</v>
      </c>
      <c r="Y158" s="59">
        <f>X158/G152*100</f>
        <v>27687.333333333332</v>
      </c>
    </row>
    <row r="159" spans="1:25" ht="32.25" outlineLevel="6" thickBot="1">
      <c r="A159" s="88" t="s">
        <v>273</v>
      </c>
      <c r="B159" s="92">
        <v>951</v>
      </c>
      <c r="C159" s="93" t="s">
        <v>67</v>
      </c>
      <c r="D159" s="93" t="s">
        <v>295</v>
      </c>
      <c r="E159" s="93" t="s">
        <v>92</v>
      </c>
      <c r="F159" s="115"/>
      <c r="G159" s="98">
        <v>476.6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48" outlineLevel="6" thickBot="1">
      <c r="A160" s="88" t="s">
        <v>268</v>
      </c>
      <c r="B160" s="92">
        <v>951</v>
      </c>
      <c r="C160" s="93" t="s">
        <v>67</v>
      </c>
      <c r="D160" s="93" t="s">
        <v>295</v>
      </c>
      <c r="E160" s="93" t="s">
        <v>269</v>
      </c>
      <c r="F160" s="115"/>
      <c r="G160" s="98">
        <v>98.8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2.25" outlineLevel="6" thickBot="1">
      <c r="A161" s="5" t="s">
        <v>101</v>
      </c>
      <c r="B161" s="21">
        <v>951</v>
      </c>
      <c r="C161" s="6" t="s">
        <v>67</v>
      </c>
      <c r="D161" s="6" t="s">
        <v>295</v>
      </c>
      <c r="E161" s="6" t="s">
        <v>95</v>
      </c>
      <c r="F161" s="116"/>
      <c r="G161" s="7">
        <f>G162+G163</f>
        <v>76.6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32.25" outlineLevel="6" thickBot="1">
      <c r="A162" s="88" t="s">
        <v>102</v>
      </c>
      <c r="B162" s="92">
        <v>951</v>
      </c>
      <c r="C162" s="93" t="s">
        <v>67</v>
      </c>
      <c r="D162" s="93" t="s">
        <v>295</v>
      </c>
      <c r="E162" s="93" t="s">
        <v>96</v>
      </c>
      <c r="F162" s="115"/>
      <c r="G162" s="98">
        <v>0</v>
      </c>
      <c r="H162" s="86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34.5" customHeight="1" outlineLevel="6" thickBot="1">
      <c r="A163" s="88" t="s">
        <v>103</v>
      </c>
      <c r="B163" s="92">
        <v>951</v>
      </c>
      <c r="C163" s="93" t="s">
        <v>67</v>
      </c>
      <c r="D163" s="93" t="s">
        <v>295</v>
      </c>
      <c r="E163" s="93" t="s">
        <v>97</v>
      </c>
      <c r="F163" s="115"/>
      <c r="G163" s="98">
        <v>76.6</v>
      </c>
      <c r="H163" s="8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16.5" outlineLevel="6" thickBot="1">
      <c r="A164" s="13" t="s">
        <v>149</v>
      </c>
      <c r="B164" s="19">
        <v>951</v>
      </c>
      <c r="C164" s="11" t="s">
        <v>67</v>
      </c>
      <c r="D164" s="11" t="s">
        <v>276</v>
      </c>
      <c r="E164" s="11" t="s">
        <v>5</v>
      </c>
      <c r="F164" s="11"/>
      <c r="G164" s="12">
        <f>G172+G179+G165+G183</f>
        <v>12287.4744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48" outlineLevel="6" thickBot="1">
      <c r="A165" s="114" t="s">
        <v>236</v>
      </c>
      <c r="B165" s="90">
        <v>951</v>
      </c>
      <c r="C165" s="107" t="s">
        <v>67</v>
      </c>
      <c r="D165" s="107" t="s">
        <v>296</v>
      </c>
      <c r="E165" s="107" t="s">
        <v>5</v>
      </c>
      <c r="F165" s="107"/>
      <c r="G165" s="123">
        <f>G166+G169</f>
        <v>99.9888</v>
      </c>
      <c r="H165" s="32">
        <f aca="true" t="shared" si="24" ref="H165:W165">H167</f>
        <v>0</v>
      </c>
      <c r="I165" s="32">
        <f t="shared" si="24"/>
        <v>0</v>
      </c>
      <c r="J165" s="32">
        <f t="shared" si="24"/>
        <v>0</v>
      </c>
      <c r="K165" s="32">
        <f t="shared" si="24"/>
        <v>0</v>
      </c>
      <c r="L165" s="32">
        <f t="shared" si="24"/>
        <v>0</v>
      </c>
      <c r="M165" s="32">
        <f t="shared" si="24"/>
        <v>0</v>
      </c>
      <c r="N165" s="32">
        <f t="shared" si="24"/>
        <v>0</v>
      </c>
      <c r="O165" s="32">
        <f t="shared" si="24"/>
        <v>0</v>
      </c>
      <c r="P165" s="32">
        <f t="shared" si="24"/>
        <v>0</v>
      </c>
      <c r="Q165" s="32">
        <f t="shared" si="24"/>
        <v>0</v>
      </c>
      <c r="R165" s="32">
        <f t="shared" si="24"/>
        <v>0</v>
      </c>
      <c r="S165" s="32">
        <f t="shared" si="24"/>
        <v>0</v>
      </c>
      <c r="T165" s="32">
        <f t="shared" si="24"/>
        <v>0</v>
      </c>
      <c r="U165" s="32">
        <f t="shared" si="24"/>
        <v>0</v>
      </c>
      <c r="V165" s="32">
        <f t="shared" si="24"/>
        <v>0</v>
      </c>
      <c r="W165" s="32">
        <f t="shared" si="24"/>
        <v>0</v>
      </c>
      <c r="X165" s="67">
        <f>X167</f>
        <v>330.176</v>
      </c>
      <c r="Y165" s="59">
        <f>X165/G159*100</f>
        <v>69.27738145195131</v>
      </c>
    </row>
    <row r="166" spans="1:25" ht="32.25" outlineLevel="6" thickBot="1">
      <c r="A166" s="5" t="s">
        <v>207</v>
      </c>
      <c r="B166" s="21">
        <v>951</v>
      </c>
      <c r="C166" s="6" t="s">
        <v>67</v>
      </c>
      <c r="D166" s="6" t="s">
        <v>297</v>
      </c>
      <c r="E166" s="6" t="s">
        <v>5</v>
      </c>
      <c r="F166" s="11"/>
      <c r="G166" s="7">
        <f>G167</f>
        <v>80</v>
      </c>
      <c r="H166" s="83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152"/>
      <c r="Y166" s="59"/>
    </row>
    <row r="167" spans="1:25" ht="32.25" outlineLevel="6" thickBot="1">
      <c r="A167" s="88" t="s">
        <v>101</v>
      </c>
      <c r="B167" s="92">
        <v>951</v>
      </c>
      <c r="C167" s="93" t="s">
        <v>67</v>
      </c>
      <c r="D167" s="93" t="s">
        <v>297</v>
      </c>
      <c r="E167" s="93" t="s">
        <v>95</v>
      </c>
      <c r="F167" s="11"/>
      <c r="G167" s="98">
        <f>G168</f>
        <v>80</v>
      </c>
      <c r="H167" s="27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45"/>
      <c r="X167" s="65">
        <v>330.176</v>
      </c>
      <c r="Y167" s="59">
        <f>X167/G161*100</f>
        <v>431.03916449086165</v>
      </c>
    </row>
    <row r="168" spans="1:25" ht="32.25" outlineLevel="6" thickBot="1">
      <c r="A168" s="88" t="s">
        <v>103</v>
      </c>
      <c r="B168" s="92">
        <v>951</v>
      </c>
      <c r="C168" s="93" t="s">
        <v>67</v>
      </c>
      <c r="D168" s="93" t="s">
        <v>297</v>
      </c>
      <c r="E168" s="93" t="s">
        <v>97</v>
      </c>
      <c r="F168" s="11"/>
      <c r="G168" s="98">
        <v>80</v>
      </c>
      <c r="H168" s="86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48" outlineLevel="6" thickBot="1">
      <c r="A169" s="5" t="s">
        <v>206</v>
      </c>
      <c r="B169" s="21">
        <v>951</v>
      </c>
      <c r="C169" s="6" t="s">
        <v>67</v>
      </c>
      <c r="D169" s="6" t="s">
        <v>298</v>
      </c>
      <c r="E169" s="6" t="s">
        <v>5</v>
      </c>
      <c r="F169" s="11"/>
      <c r="G169" s="7">
        <f>G170</f>
        <v>19.9888</v>
      </c>
      <c r="H169" s="86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18.75" customHeight="1" outlineLevel="6" thickBot="1">
      <c r="A170" s="88" t="s">
        <v>101</v>
      </c>
      <c r="B170" s="92">
        <v>951</v>
      </c>
      <c r="C170" s="93" t="s">
        <v>67</v>
      </c>
      <c r="D170" s="93" t="s">
        <v>298</v>
      </c>
      <c r="E170" s="93" t="s">
        <v>95</v>
      </c>
      <c r="F170" s="11"/>
      <c r="G170" s="98">
        <f>G171</f>
        <v>19.9888</v>
      </c>
      <c r="H170" s="86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</row>
    <row r="171" spans="1:25" ht="32.25" outlineLevel="6" thickBot="1">
      <c r="A171" s="88" t="s">
        <v>103</v>
      </c>
      <c r="B171" s="92">
        <v>951</v>
      </c>
      <c r="C171" s="93" t="s">
        <v>67</v>
      </c>
      <c r="D171" s="93" t="s">
        <v>298</v>
      </c>
      <c r="E171" s="93" t="s">
        <v>97</v>
      </c>
      <c r="F171" s="11"/>
      <c r="G171" s="98">
        <v>19.9888</v>
      </c>
      <c r="H171" s="86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</row>
    <row r="172" spans="1:25" ht="36.75" customHeight="1" outlineLevel="6" thickBot="1">
      <c r="A172" s="94" t="s">
        <v>237</v>
      </c>
      <c r="B172" s="90">
        <v>951</v>
      </c>
      <c r="C172" s="91" t="s">
        <v>67</v>
      </c>
      <c r="D172" s="91" t="s">
        <v>299</v>
      </c>
      <c r="E172" s="91" t="s">
        <v>5</v>
      </c>
      <c r="F172" s="91"/>
      <c r="G172" s="16">
        <f>G173+G176</f>
        <v>99.9776</v>
      </c>
      <c r="H172" s="86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75"/>
      <c r="Y172" s="59"/>
    </row>
    <row r="173" spans="1:25" ht="32.25" outlineLevel="6" thickBot="1">
      <c r="A173" s="5" t="s">
        <v>150</v>
      </c>
      <c r="B173" s="21">
        <v>951</v>
      </c>
      <c r="C173" s="6" t="s">
        <v>67</v>
      </c>
      <c r="D173" s="6" t="s">
        <v>300</v>
      </c>
      <c r="E173" s="6" t="s">
        <v>5</v>
      </c>
      <c r="F173" s="6"/>
      <c r="G173" s="7">
        <f>G174</f>
        <v>60</v>
      </c>
      <c r="H173" s="86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75"/>
      <c r="Y173" s="59"/>
    </row>
    <row r="174" spans="1:25" ht="32.25" outlineLevel="6" thickBot="1">
      <c r="A174" s="88" t="s">
        <v>101</v>
      </c>
      <c r="B174" s="92">
        <v>951</v>
      </c>
      <c r="C174" s="93" t="s">
        <v>67</v>
      </c>
      <c r="D174" s="93" t="s">
        <v>300</v>
      </c>
      <c r="E174" s="93" t="s">
        <v>95</v>
      </c>
      <c r="F174" s="93"/>
      <c r="G174" s="98">
        <f>G175</f>
        <v>60</v>
      </c>
      <c r="H174" s="86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75"/>
      <c r="Y174" s="59"/>
    </row>
    <row r="175" spans="1:25" ht="33" customHeight="1" outlineLevel="6" thickBot="1">
      <c r="A175" s="88" t="s">
        <v>103</v>
      </c>
      <c r="B175" s="92">
        <v>951</v>
      </c>
      <c r="C175" s="93" t="s">
        <v>67</v>
      </c>
      <c r="D175" s="93" t="s">
        <v>300</v>
      </c>
      <c r="E175" s="93" t="s">
        <v>97</v>
      </c>
      <c r="F175" s="93"/>
      <c r="G175" s="98">
        <v>60</v>
      </c>
      <c r="H175" s="86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75"/>
      <c r="Y175" s="59"/>
    </row>
    <row r="176" spans="1:25" ht="32.25" outlineLevel="6" thickBot="1">
      <c r="A176" s="5" t="s">
        <v>151</v>
      </c>
      <c r="B176" s="21">
        <v>951</v>
      </c>
      <c r="C176" s="6" t="s">
        <v>67</v>
      </c>
      <c r="D176" s="6" t="s">
        <v>301</v>
      </c>
      <c r="E176" s="6" t="s">
        <v>5</v>
      </c>
      <c r="F176" s="6"/>
      <c r="G176" s="7">
        <f>G177</f>
        <v>39.9776</v>
      </c>
      <c r="H176" s="86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75"/>
      <c r="Y176" s="59"/>
    </row>
    <row r="177" spans="1:25" ht="32.25" outlineLevel="6" thickBot="1">
      <c r="A177" s="88" t="s">
        <v>101</v>
      </c>
      <c r="B177" s="92">
        <v>951</v>
      </c>
      <c r="C177" s="93" t="s">
        <v>67</v>
      </c>
      <c r="D177" s="93" t="s">
        <v>301</v>
      </c>
      <c r="E177" s="93" t="s">
        <v>95</v>
      </c>
      <c r="F177" s="93"/>
      <c r="G177" s="98">
        <f>G178</f>
        <v>39.9776</v>
      </c>
      <c r="H177" s="86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75"/>
      <c r="Y177" s="59"/>
    </row>
    <row r="178" spans="1:25" ht="32.25" outlineLevel="6" thickBot="1">
      <c r="A178" s="88" t="s">
        <v>103</v>
      </c>
      <c r="B178" s="92">
        <v>951</v>
      </c>
      <c r="C178" s="93" t="s">
        <v>67</v>
      </c>
      <c r="D178" s="93" t="s">
        <v>301</v>
      </c>
      <c r="E178" s="93" t="s">
        <v>97</v>
      </c>
      <c r="F178" s="93"/>
      <c r="G178" s="98">
        <v>39.9776</v>
      </c>
      <c r="H178" s="86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75"/>
      <c r="Y178" s="59"/>
    </row>
    <row r="179" spans="1:25" ht="32.25" outlineLevel="6" thickBot="1">
      <c r="A179" s="94" t="s">
        <v>238</v>
      </c>
      <c r="B179" s="90">
        <v>951</v>
      </c>
      <c r="C179" s="91" t="s">
        <v>67</v>
      </c>
      <c r="D179" s="91" t="s">
        <v>302</v>
      </c>
      <c r="E179" s="91" t="s">
        <v>5</v>
      </c>
      <c r="F179" s="91"/>
      <c r="G179" s="16">
        <f>G180</f>
        <v>100</v>
      </c>
      <c r="H179" s="86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75"/>
      <c r="Y179" s="59"/>
    </row>
    <row r="180" spans="1:25" ht="48" outlineLevel="6" thickBot="1">
      <c r="A180" s="5" t="s">
        <v>152</v>
      </c>
      <c r="B180" s="21">
        <v>951</v>
      </c>
      <c r="C180" s="6" t="s">
        <v>67</v>
      </c>
      <c r="D180" s="6" t="s">
        <v>303</v>
      </c>
      <c r="E180" s="6" t="s">
        <v>5</v>
      </c>
      <c r="F180" s="6"/>
      <c r="G180" s="7">
        <f>G181</f>
        <v>100</v>
      </c>
      <c r="H180" s="32">
        <f aca="true" t="shared" si="25" ref="H180:W180">H181</f>
        <v>0</v>
      </c>
      <c r="I180" s="32">
        <f t="shared" si="25"/>
        <v>0</v>
      </c>
      <c r="J180" s="32">
        <f t="shared" si="25"/>
        <v>0</v>
      </c>
      <c r="K180" s="32">
        <f t="shared" si="25"/>
        <v>0</v>
      </c>
      <c r="L180" s="32">
        <f t="shared" si="25"/>
        <v>0</v>
      </c>
      <c r="M180" s="32">
        <f t="shared" si="25"/>
        <v>0</v>
      </c>
      <c r="N180" s="32">
        <f t="shared" si="25"/>
        <v>0</v>
      </c>
      <c r="O180" s="32">
        <f t="shared" si="25"/>
        <v>0</v>
      </c>
      <c r="P180" s="32">
        <f t="shared" si="25"/>
        <v>0</v>
      </c>
      <c r="Q180" s="32">
        <f t="shared" si="25"/>
        <v>0</v>
      </c>
      <c r="R180" s="32">
        <f t="shared" si="25"/>
        <v>0</v>
      </c>
      <c r="S180" s="32">
        <f t="shared" si="25"/>
        <v>0</v>
      </c>
      <c r="T180" s="32">
        <f t="shared" si="25"/>
        <v>0</v>
      </c>
      <c r="U180" s="32">
        <f t="shared" si="25"/>
        <v>0</v>
      </c>
      <c r="V180" s="32">
        <f t="shared" si="25"/>
        <v>0</v>
      </c>
      <c r="W180" s="32">
        <f t="shared" si="25"/>
        <v>0</v>
      </c>
      <c r="X180" s="67">
        <f>X181</f>
        <v>409.75398</v>
      </c>
      <c r="Y180" s="59">
        <f>X180/G174*100</f>
        <v>682.9233</v>
      </c>
    </row>
    <row r="181" spans="1:25" ht="32.25" outlineLevel="6" thickBot="1">
      <c r="A181" s="88" t="s">
        <v>101</v>
      </c>
      <c r="B181" s="92">
        <v>951</v>
      </c>
      <c r="C181" s="93" t="s">
        <v>67</v>
      </c>
      <c r="D181" s="93" t="s">
        <v>303</v>
      </c>
      <c r="E181" s="93" t="s">
        <v>95</v>
      </c>
      <c r="F181" s="93"/>
      <c r="G181" s="98">
        <f>G182</f>
        <v>100</v>
      </c>
      <c r="H181" s="27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45"/>
      <c r="X181" s="65">
        <v>409.75398</v>
      </c>
      <c r="Y181" s="59">
        <f>X181/G175*100</f>
        <v>682.9233</v>
      </c>
    </row>
    <row r="182" spans="1:25" ht="32.25" outlineLevel="6" thickBot="1">
      <c r="A182" s="88" t="s">
        <v>103</v>
      </c>
      <c r="B182" s="92">
        <v>951</v>
      </c>
      <c r="C182" s="93" t="s">
        <v>67</v>
      </c>
      <c r="D182" s="93" t="s">
        <v>303</v>
      </c>
      <c r="E182" s="93" t="s">
        <v>97</v>
      </c>
      <c r="F182" s="93"/>
      <c r="G182" s="98">
        <v>100</v>
      </c>
      <c r="H182" s="86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75"/>
      <c r="Y182" s="59"/>
    </row>
    <row r="183" spans="1:25" ht="48" outlineLevel="6" thickBot="1">
      <c r="A183" s="94" t="s">
        <v>391</v>
      </c>
      <c r="B183" s="90">
        <v>951</v>
      </c>
      <c r="C183" s="91" t="s">
        <v>67</v>
      </c>
      <c r="D183" s="91" t="s">
        <v>387</v>
      </c>
      <c r="E183" s="91" t="s">
        <v>5</v>
      </c>
      <c r="F183" s="91"/>
      <c r="G183" s="145">
        <f>G184+G188+G186+G190</f>
        <v>11987.508</v>
      </c>
      <c r="H183" s="86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75"/>
      <c r="Y183" s="59"/>
    </row>
    <row r="184" spans="1:25" ht="16.5" outlineLevel="6" thickBot="1">
      <c r="A184" s="5" t="s">
        <v>123</v>
      </c>
      <c r="B184" s="21">
        <v>951</v>
      </c>
      <c r="C184" s="6" t="s">
        <v>67</v>
      </c>
      <c r="D184" s="6" t="s">
        <v>387</v>
      </c>
      <c r="E184" s="6" t="s">
        <v>122</v>
      </c>
      <c r="F184" s="6"/>
      <c r="G184" s="149">
        <f>G185</f>
        <v>5375.6</v>
      </c>
      <c r="H184" s="86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75"/>
      <c r="Y184" s="59"/>
    </row>
    <row r="185" spans="1:25" ht="48" outlineLevel="6" thickBot="1">
      <c r="A185" s="99" t="s">
        <v>215</v>
      </c>
      <c r="B185" s="92">
        <v>951</v>
      </c>
      <c r="C185" s="93" t="s">
        <v>67</v>
      </c>
      <c r="D185" s="93" t="s">
        <v>387</v>
      </c>
      <c r="E185" s="93" t="s">
        <v>89</v>
      </c>
      <c r="F185" s="93"/>
      <c r="G185" s="144">
        <v>5375.6</v>
      </c>
      <c r="H185" s="86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75"/>
      <c r="Y185" s="59"/>
    </row>
    <row r="186" spans="1:25" ht="16.5" outlineLevel="6" thickBot="1">
      <c r="A186" s="5" t="s">
        <v>123</v>
      </c>
      <c r="B186" s="21">
        <v>951</v>
      </c>
      <c r="C186" s="6" t="s">
        <v>67</v>
      </c>
      <c r="D186" s="6" t="s">
        <v>392</v>
      </c>
      <c r="E186" s="6" t="s">
        <v>122</v>
      </c>
      <c r="F186" s="6"/>
      <c r="G186" s="149">
        <f>G187</f>
        <v>210</v>
      </c>
      <c r="H186" s="86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75"/>
      <c r="Y186" s="59"/>
    </row>
    <row r="187" spans="1:25" ht="16.5" outlineLevel="6" thickBot="1">
      <c r="A187" s="96" t="s">
        <v>87</v>
      </c>
      <c r="B187" s="92">
        <v>951</v>
      </c>
      <c r="C187" s="93" t="s">
        <v>67</v>
      </c>
      <c r="D187" s="93" t="s">
        <v>392</v>
      </c>
      <c r="E187" s="93" t="s">
        <v>88</v>
      </c>
      <c r="F187" s="93"/>
      <c r="G187" s="144">
        <v>210</v>
      </c>
      <c r="H187" s="86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75"/>
      <c r="Y187" s="59"/>
    </row>
    <row r="188" spans="1:25" ht="16.5" outlineLevel="6" thickBot="1">
      <c r="A188" s="5" t="s">
        <v>123</v>
      </c>
      <c r="B188" s="21">
        <v>951</v>
      </c>
      <c r="C188" s="6" t="s">
        <v>67</v>
      </c>
      <c r="D188" s="6" t="s">
        <v>390</v>
      </c>
      <c r="E188" s="6" t="s">
        <v>122</v>
      </c>
      <c r="F188" s="6"/>
      <c r="G188" s="149">
        <f>G189</f>
        <v>5918.323</v>
      </c>
      <c r="H188" s="40">
        <f aca="true" t="shared" si="26" ref="H188:X188">H189</f>
        <v>0</v>
      </c>
      <c r="I188" s="40">
        <f t="shared" si="26"/>
        <v>0</v>
      </c>
      <c r="J188" s="40">
        <f t="shared" si="26"/>
        <v>0</v>
      </c>
      <c r="K188" s="40">
        <f t="shared" si="26"/>
        <v>0</v>
      </c>
      <c r="L188" s="40">
        <f t="shared" si="26"/>
        <v>0</v>
      </c>
      <c r="M188" s="40">
        <f t="shared" si="26"/>
        <v>0</v>
      </c>
      <c r="N188" s="40">
        <f t="shared" si="26"/>
        <v>0</v>
      </c>
      <c r="O188" s="40">
        <f t="shared" si="26"/>
        <v>0</v>
      </c>
      <c r="P188" s="40">
        <f t="shared" si="26"/>
        <v>0</v>
      </c>
      <c r="Q188" s="40">
        <f t="shared" si="26"/>
        <v>0</v>
      </c>
      <c r="R188" s="40">
        <f t="shared" si="26"/>
        <v>0</v>
      </c>
      <c r="S188" s="40">
        <f t="shared" si="26"/>
        <v>0</v>
      </c>
      <c r="T188" s="40">
        <f t="shared" si="26"/>
        <v>0</v>
      </c>
      <c r="U188" s="40">
        <f t="shared" si="26"/>
        <v>0</v>
      </c>
      <c r="V188" s="40">
        <f t="shared" si="26"/>
        <v>0</v>
      </c>
      <c r="W188" s="40">
        <f t="shared" si="26"/>
        <v>0</v>
      </c>
      <c r="X188" s="72">
        <f t="shared" si="26"/>
        <v>1027.32</v>
      </c>
      <c r="Y188" s="59">
        <f>X188/G180*100</f>
        <v>1027.32</v>
      </c>
    </row>
    <row r="189" spans="1:25" ht="48" outlineLevel="6" thickBot="1">
      <c r="A189" s="99" t="s">
        <v>215</v>
      </c>
      <c r="B189" s="92">
        <v>951</v>
      </c>
      <c r="C189" s="93" t="s">
        <v>67</v>
      </c>
      <c r="D189" s="93" t="s">
        <v>390</v>
      </c>
      <c r="E189" s="93" t="s">
        <v>89</v>
      </c>
      <c r="F189" s="93"/>
      <c r="G189" s="98">
        <v>5918.323</v>
      </c>
      <c r="H189" s="32">
        <f aca="true" t="shared" si="27" ref="H189:X189">H192</f>
        <v>0</v>
      </c>
      <c r="I189" s="32">
        <f t="shared" si="27"/>
        <v>0</v>
      </c>
      <c r="J189" s="32">
        <f t="shared" si="27"/>
        <v>0</v>
      </c>
      <c r="K189" s="32">
        <f t="shared" si="27"/>
        <v>0</v>
      </c>
      <c r="L189" s="32">
        <f t="shared" si="27"/>
        <v>0</v>
      </c>
      <c r="M189" s="32">
        <f t="shared" si="27"/>
        <v>0</v>
      </c>
      <c r="N189" s="32">
        <f t="shared" si="27"/>
        <v>0</v>
      </c>
      <c r="O189" s="32">
        <f t="shared" si="27"/>
        <v>0</v>
      </c>
      <c r="P189" s="32">
        <f t="shared" si="27"/>
        <v>0</v>
      </c>
      <c r="Q189" s="32">
        <f t="shared" si="27"/>
        <v>0</v>
      </c>
      <c r="R189" s="32">
        <f t="shared" si="27"/>
        <v>0</v>
      </c>
      <c r="S189" s="32">
        <f t="shared" si="27"/>
        <v>0</v>
      </c>
      <c r="T189" s="32">
        <f t="shared" si="27"/>
        <v>0</v>
      </c>
      <c r="U189" s="32">
        <f t="shared" si="27"/>
        <v>0</v>
      </c>
      <c r="V189" s="32">
        <f t="shared" si="27"/>
        <v>0</v>
      </c>
      <c r="W189" s="32">
        <f t="shared" si="27"/>
        <v>0</v>
      </c>
      <c r="X189" s="67">
        <f t="shared" si="27"/>
        <v>1027.32</v>
      </c>
      <c r="Y189" s="59">
        <f>X189/G181*100</f>
        <v>1027.32</v>
      </c>
    </row>
    <row r="190" spans="1:25" ht="16.5" outlineLevel="6" thickBot="1">
      <c r="A190" s="5" t="s">
        <v>123</v>
      </c>
      <c r="B190" s="21">
        <v>951</v>
      </c>
      <c r="C190" s="6" t="s">
        <v>67</v>
      </c>
      <c r="D190" s="6" t="s">
        <v>403</v>
      </c>
      <c r="E190" s="6" t="s">
        <v>122</v>
      </c>
      <c r="F190" s="6"/>
      <c r="G190" s="149">
        <f>G191</f>
        <v>483.585</v>
      </c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67"/>
      <c r="Y190" s="59"/>
    </row>
    <row r="191" spans="1:25" ht="16.5" outlineLevel="6" thickBot="1">
      <c r="A191" s="96" t="s">
        <v>87</v>
      </c>
      <c r="B191" s="92">
        <v>951</v>
      </c>
      <c r="C191" s="93" t="s">
        <v>67</v>
      </c>
      <c r="D191" s="93" t="s">
        <v>403</v>
      </c>
      <c r="E191" s="93" t="s">
        <v>88</v>
      </c>
      <c r="F191" s="93"/>
      <c r="G191" s="144">
        <v>483.585</v>
      </c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67"/>
      <c r="Y191" s="59"/>
    </row>
    <row r="192" spans="1:25" ht="16.5" outlineLevel="6" thickBot="1">
      <c r="A192" s="117" t="s">
        <v>153</v>
      </c>
      <c r="B192" s="131">
        <v>951</v>
      </c>
      <c r="C192" s="39" t="s">
        <v>154</v>
      </c>
      <c r="D192" s="39" t="s">
        <v>276</v>
      </c>
      <c r="E192" s="39" t="s">
        <v>5</v>
      </c>
      <c r="F192" s="118"/>
      <c r="G192" s="119">
        <f>G193</f>
        <v>1624</v>
      </c>
      <c r="H192" s="34">
        <f aca="true" t="shared" si="28" ref="H192:X192">H198</f>
        <v>0</v>
      </c>
      <c r="I192" s="34">
        <f t="shared" si="28"/>
        <v>0</v>
      </c>
      <c r="J192" s="34">
        <f t="shared" si="28"/>
        <v>0</v>
      </c>
      <c r="K192" s="34">
        <f t="shared" si="28"/>
        <v>0</v>
      </c>
      <c r="L192" s="34">
        <f t="shared" si="28"/>
        <v>0</v>
      </c>
      <c r="M192" s="34">
        <f t="shared" si="28"/>
        <v>0</v>
      </c>
      <c r="N192" s="34">
        <f t="shared" si="28"/>
        <v>0</v>
      </c>
      <c r="O192" s="34">
        <f t="shared" si="28"/>
        <v>0</v>
      </c>
      <c r="P192" s="34">
        <f t="shared" si="28"/>
        <v>0</v>
      </c>
      <c r="Q192" s="34">
        <f t="shared" si="28"/>
        <v>0</v>
      </c>
      <c r="R192" s="34">
        <f t="shared" si="28"/>
        <v>0</v>
      </c>
      <c r="S192" s="34">
        <f t="shared" si="28"/>
        <v>0</v>
      </c>
      <c r="T192" s="34">
        <f t="shared" si="28"/>
        <v>0</v>
      </c>
      <c r="U192" s="34">
        <f t="shared" si="28"/>
        <v>0</v>
      </c>
      <c r="V192" s="34">
        <f t="shared" si="28"/>
        <v>0</v>
      </c>
      <c r="W192" s="34">
        <f t="shared" si="28"/>
        <v>0</v>
      </c>
      <c r="X192" s="68">
        <f t="shared" si="28"/>
        <v>1027.32</v>
      </c>
      <c r="Y192" s="59">
        <f>X192/G182*100</f>
        <v>1027.32</v>
      </c>
    </row>
    <row r="193" spans="1:25" ht="16.5" outlineLevel="6" thickBot="1">
      <c r="A193" s="30" t="s">
        <v>82</v>
      </c>
      <c r="B193" s="19">
        <v>951</v>
      </c>
      <c r="C193" s="9" t="s">
        <v>83</v>
      </c>
      <c r="D193" s="9" t="s">
        <v>276</v>
      </c>
      <c r="E193" s="9" t="s">
        <v>5</v>
      </c>
      <c r="F193" s="120" t="s">
        <v>5</v>
      </c>
      <c r="G193" s="31">
        <f>G194</f>
        <v>1624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82"/>
      <c r="Y193" s="59"/>
    </row>
    <row r="194" spans="1:25" ht="32.25" outlineLevel="6" thickBot="1">
      <c r="A194" s="112" t="s">
        <v>138</v>
      </c>
      <c r="B194" s="19">
        <v>951</v>
      </c>
      <c r="C194" s="11" t="s">
        <v>83</v>
      </c>
      <c r="D194" s="11" t="s">
        <v>277</v>
      </c>
      <c r="E194" s="11" t="s">
        <v>5</v>
      </c>
      <c r="F194" s="121"/>
      <c r="G194" s="32">
        <f>G195</f>
        <v>1624</v>
      </c>
      <c r="H194" s="55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82"/>
      <c r="Y194" s="59"/>
    </row>
    <row r="195" spans="1:25" ht="32.25" outlineLevel="6" thickBot="1">
      <c r="A195" s="112" t="s">
        <v>139</v>
      </c>
      <c r="B195" s="19">
        <v>951</v>
      </c>
      <c r="C195" s="11" t="s">
        <v>83</v>
      </c>
      <c r="D195" s="11" t="s">
        <v>278</v>
      </c>
      <c r="E195" s="11" t="s">
        <v>5</v>
      </c>
      <c r="F195" s="121"/>
      <c r="G195" s="32">
        <f>G196</f>
        <v>1624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82"/>
      <c r="Y195" s="59"/>
    </row>
    <row r="196" spans="1:25" ht="32.25" outlineLevel="6" thickBot="1">
      <c r="A196" s="89" t="s">
        <v>38</v>
      </c>
      <c r="B196" s="90">
        <v>951</v>
      </c>
      <c r="C196" s="91" t="s">
        <v>83</v>
      </c>
      <c r="D196" s="91" t="s">
        <v>304</v>
      </c>
      <c r="E196" s="91" t="s">
        <v>5</v>
      </c>
      <c r="F196" s="122" t="s">
        <v>5</v>
      </c>
      <c r="G196" s="35">
        <f>G197</f>
        <v>1624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82"/>
      <c r="Y196" s="59"/>
    </row>
    <row r="197" spans="1:25" ht="16.5" outlineLevel="6" thickBot="1">
      <c r="A197" s="33" t="s">
        <v>118</v>
      </c>
      <c r="B197" s="133">
        <v>951</v>
      </c>
      <c r="C197" s="6" t="s">
        <v>83</v>
      </c>
      <c r="D197" s="6" t="s">
        <v>304</v>
      </c>
      <c r="E197" s="6" t="s">
        <v>117</v>
      </c>
      <c r="F197" s="116" t="s">
        <v>155</v>
      </c>
      <c r="G197" s="34">
        <v>1624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82"/>
      <c r="Y197" s="59"/>
    </row>
    <row r="198" spans="1:25" ht="32.25" outlineLevel="6" thickBot="1">
      <c r="A198" s="108" t="s">
        <v>52</v>
      </c>
      <c r="B198" s="18">
        <v>951</v>
      </c>
      <c r="C198" s="14" t="s">
        <v>51</v>
      </c>
      <c r="D198" s="14" t="s">
        <v>276</v>
      </c>
      <c r="E198" s="14" t="s">
        <v>5</v>
      </c>
      <c r="F198" s="14"/>
      <c r="G198" s="15">
        <f aca="true" t="shared" si="29" ref="G198:G203">G199</f>
        <v>50</v>
      </c>
      <c r="H198" s="27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45"/>
      <c r="X198" s="65">
        <v>1027.32</v>
      </c>
      <c r="Y198" s="59">
        <f aca="true" t="shared" si="30" ref="Y198:Y203">X198/G192*100</f>
        <v>63.25862068965517</v>
      </c>
    </row>
    <row r="199" spans="1:25" ht="18" customHeight="1" outlineLevel="6" thickBot="1">
      <c r="A199" s="8" t="s">
        <v>31</v>
      </c>
      <c r="B199" s="19">
        <v>951</v>
      </c>
      <c r="C199" s="9" t="s">
        <v>10</v>
      </c>
      <c r="D199" s="9" t="s">
        <v>276</v>
      </c>
      <c r="E199" s="9" t="s">
        <v>5</v>
      </c>
      <c r="F199" s="9"/>
      <c r="G199" s="10">
        <f t="shared" si="29"/>
        <v>50</v>
      </c>
      <c r="H199" s="29" t="e">
        <f>H200+#REF!</f>
        <v>#REF!</v>
      </c>
      <c r="I199" s="29" t="e">
        <f>I200+#REF!</f>
        <v>#REF!</v>
      </c>
      <c r="J199" s="29" t="e">
        <f>J200+#REF!</f>
        <v>#REF!</v>
      </c>
      <c r="K199" s="29" t="e">
        <f>K200+#REF!</f>
        <v>#REF!</v>
      </c>
      <c r="L199" s="29" t="e">
        <f>L200+#REF!</f>
        <v>#REF!</v>
      </c>
      <c r="M199" s="29" t="e">
        <f>M200+#REF!</f>
        <v>#REF!</v>
      </c>
      <c r="N199" s="29" t="e">
        <f>N200+#REF!</f>
        <v>#REF!</v>
      </c>
      <c r="O199" s="29" t="e">
        <f>O200+#REF!</f>
        <v>#REF!</v>
      </c>
      <c r="P199" s="29" t="e">
        <f>P200+#REF!</f>
        <v>#REF!</v>
      </c>
      <c r="Q199" s="29" t="e">
        <f>Q200+#REF!</f>
        <v>#REF!</v>
      </c>
      <c r="R199" s="29" t="e">
        <f>R200+#REF!</f>
        <v>#REF!</v>
      </c>
      <c r="S199" s="29" t="e">
        <f>S200+#REF!</f>
        <v>#REF!</v>
      </c>
      <c r="T199" s="29" t="e">
        <f>T200+#REF!</f>
        <v>#REF!</v>
      </c>
      <c r="U199" s="29" t="e">
        <f>U200+#REF!</f>
        <v>#REF!</v>
      </c>
      <c r="V199" s="29" t="e">
        <f>V200+#REF!</f>
        <v>#REF!</v>
      </c>
      <c r="W199" s="29" t="e">
        <f>W200+#REF!</f>
        <v>#REF!</v>
      </c>
      <c r="X199" s="73" t="e">
        <f>X200+#REF!</f>
        <v>#REF!</v>
      </c>
      <c r="Y199" s="59" t="e">
        <f t="shared" si="30"/>
        <v>#REF!</v>
      </c>
    </row>
    <row r="200" spans="1:25" ht="34.5" customHeight="1" outlineLevel="3" thickBot="1">
      <c r="A200" s="112" t="s">
        <v>138</v>
      </c>
      <c r="B200" s="19">
        <v>951</v>
      </c>
      <c r="C200" s="9" t="s">
        <v>10</v>
      </c>
      <c r="D200" s="9" t="s">
        <v>277</v>
      </c>
      <c r="E200" s="9" t="s">
        <v>5</v>
      </c>
      <c r="F200" s="9"/>
      <c r="G200" s="10">
        <f t="shared" si="29"/>
        <v>50</v>
      </c>
      <c r="H200" s="31">
        <f aca="true" t="shared" si="31" ref="H200:X202">H201</f>
        <v>0</v>
      </c>
      <c r="I200" s="31">
        <f t="shared" si="31"/>
        <v>0</v>
      </c>
      <c r="J200" s="31">
        <f t="shared" si="31"/>
        <v>0</v>
      </c>
      <c r="K200" s="31">
        <f t="shared" si="31"/>
        <v>0</v>
      </c>
      <c r="L200" s="31">
        <f t="shared" si="31"/>
        <v>0</v>
      </c>
      <c r="M200" s="31">
        <f t="shared" si="31"/>
        <v>0</v>
      </c>
      <c r="N200" s="31">
        <f t="shared" si="31"/>
        <v>0</v>
      </c>
      <c r="O200" s="31">
        <f t="shared" si="31"/>
        <v>0</v>
      </c>
      <c r="P200" s="31">
        <f t="shared" si="31"/>
        <v>0</v>
      </c>
      <c r="Q200" s="31">
        <f t="shared" si="31"/>
        <v>0</v>
      </c>
      <c r="R200" s="31">
        <f t="shared" si="31"/>
        <v>0</v>
      </c>
      <c r="S200" s="31">
        <f t="shared" si="31"/>
        <v>0</v>
      </c>
      <c r="T200" s="31">
        <f t="shared" si="31"/>
        <v>0</v>
      </c>
      <c r="U200" s="31">
        <f t="shared" si="31"/>
        <v>0</v>
      </c>
      <c r="V200" s="31">
        <f t="shared" si="31"/>
        <v>0</v>
      </c>
      <c r="W200" s="31">
        <f t="shared" si="31"/>
        <v>0</v>
      </c>
      <c r="X200" s="66">
        <f t="shared" si="31"/>
        <v>67.348</v>
      </c>
      <c r="Y200" s="59">
        <f t="shared" si="30"/>
        <v>4.147044334975369</v>
      </c>
    </row>
    <row r="201" spans="1:25" ht="18.75" customHeight="1" outlineLevel="3" thickBot="1">
      <c r="A201" s="112" t="s">
        <v>139</v>
      </c>
      <c r="B201" s="19">
        <v>951</v>
      </c>
      <c r="C201" s="11" t="s">
        <v>10</v>
      </c>
      <c r="D201" s="11" t="s">
        <v>278</v>
      </c>
      <c r="E201" s="11" t="s">
        <v>5</v>
      </c>
      <c r="F201" s="11"/>
      <c r="G201" s="12">
        <f t="shared" si="29"/>
        <v>50</v>
      </c>
      <c r="H201" s="32">
        <f t="shared" si="31"/>
        <v>0</v>
      </c>
      <c r="I201" s="32">
        <f t="shared" si="31"/>
        <v>0</v>
      </c>
      <c r="J201" s="32">
        <f t="shared" si="31"/>
        <v>0</v>
      </c>
      <c r="K201" s="32">
        <f t="shared" si="31"/>
        <v>0</v>
      </c>
      <c r="L201" s="32">
        <f t="shared" si="31"/>
        <v>0</v>
      </c>
      <c r="M201" s="32">
        <f t="shared" si="31"/>
        <v>0</v>
      </c>
      <c r="N201" s="32">
        <f t="shared" si="31"/>
        <v>0</v>
      </c>
      <c r="O201" s="32">
        <f t="shared" si="31"/>
        <v>0</v>
      </c>
      <c r="P201" s="32">
        <f t="shared" si="31"/>
        <v>0</v>
      </c>
      <c r="Q201" s="32">
        <f t="shared" si="31"/>
        <v>0</v>
      </c>
      <c r="R201" s="32">
        <f t="shared" si="31"/>
        <v>0</v>
      </c>
      <c r="S201" s="32">
        <f t="shared" si="31"/>
        <v>0</v>
      </c>
      <c r="T201" s="32">
        <f t="shared" si="31"/>
        <v>0</v>
      </c>
      <c r="U201" s="32">
        <f t="shared" si="31"/>
        <v>0</v>
      </c>
      <c r="V201" s="32">
        <f t="shared" si="31"/>
        <v>0</v>
      </c>
      <c r="W201" s="32">
        <f t="shared" si="31"/>
        <v>0</v>
      </c>
      <c r="X201" s="67">
        <f t="shared" si="31"/>
        <v>67.348</v>
      </c>
      <c r="Y201" s="59">
        <f t="shared" si="30"/>
        <v>4.147044334975369</v>
      </c>
    </row>
    <row r="202" spans="1:25" ht="33.75" customHeight="1" outlineLevel="4" thickBot="1">
      <c r="A202" s="94" t="s">
        <v>156</v>
      </c>
      <c r="B202" s="90">
        <v>951</v>
      </c>
      <c r="C202" s="91" t="s">
        <v>10</v>
      </c>
      <c r="D202" s="91" t="s">
        <v>305</v>
      </c>
      <c r="E202" s="91" t="s">
        <v>5</v>
      </c>
      <c r="F202" s="91"/>
      <c r="G202" s="16">
        <f t="shared" si="29"/>
        <v>50</v>
      </c>
      <c r="H202" s="34">
        <f t="shared" si="31"/>
        <v>0</v>
      </c>
      <c r="I202" s="34">
        <f t="shared" si="31"/>
        <v>0</v>
      </c>
      <c r="J202" s="34">
        <f t="shared" si="31"/>
        <v>0</v>
      </c>
      <c r="K202" s="34">
        <f t="shared" si="31"/>
        <v>0</v>
      </c>
      <c r="L202" s="34">
        <f t="shared" si="31"/>
        <v>0</v>
      </c>
      <c r="M202" s="34">
        <f t="shared" si="31"/>
        <v>0</v>
      </c>
      <c r="N202" s="34">
        <f t="shared" si="31"/>
        <v>0</v>
      </c>
      <c r="O202" s="34">
        <f t="shared" si="31"/>
        <v>0</v>
      </c>
      <c r="P202" s="34">
        <f t="shared" si="31"/>
        <v>0</v>
      </c>
      <c r="Q202" s="34">
        <f t="shared" si="31"/>
        <v>0</v>
      </c>
      <c r="R202" s="34">
        <f t="shared" si="31"/>
        <v>0</v>
      </c>
      <c r="S202" s="34">
        <f t="shared" si="31"/>
        <v>0</v>
      </c>
      <c r="T202" s="34">
        <f t="shared" si="31"/>
        <v>0</v>
      </c>
      <c r="U202" s="34">
        <f t="shared" si="31"/>
        <v>0</v>
      </c>
      <c r="V202" s="34">
        <f t="shared" si="31"/>
        <v>0</v>
      </c>
      <c r="W202" s="34">
        <f t="shared" si="31"/>
        <v>0</v>
      </c>
      <c r="X202" s="68">
        <f t="shared" si="31"/>
        <v>67.348</v>
      </c>
      <c r="Y202" s="59">
        <f t="shared" si="30"/>
        <v>4.147044334975369</v>
      </c>
    </row>
    <row r="203" spans="1:25" ht="32.25" outlineLevel="5" thickBot="1">
      <c r="A203" s="5" t="s">
        <v>101</v>
      </c>
      <c r="B203" s="21">
        <v>951</v>
      </c>
      <c r="C203" s="6" t="s">
        <v>10</v>
      </c>
      <c r="D203" s="6" t="s">
        <v>305</v>
      </c>
      <c r="E203" s="6" t="s">
        <v>95</v>
      </c>
      <c r="F203" s="6"/>
      <c r="G203" s="7">
        <f t="shared" si="29"/>
        <v>50</v>
      </c>
      <c r="H203" s="26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44"/>
      <c r="X203" s="65">
        <v>67.348</v>
      </c>
      <c r="Y203" s="59">
        <f t="shared" si="30"/>
        <v>4.147044334975369</v>
      </c>
    </row>
    <row r="204" spans="1:25" ht="32.25" outlineLevel="5" thickBot="1">
      <c r="A204" s="88" t="s">
        <v>103</v>
      </c>
      <c r="B204" s="92">
        <v>951</v>
      </c>
      <c r="C204" s="93" t="s">
        <v>10</v>
      </c>
      <c r="D204" s="93" t="s">
        <v>305</v>
      </c>
      <c r="E204" s="93" t="s">
        <v>97</v>
      </c>
      <c r="F204" s="93"/>
      <c r="G204" s="98">
        <v>50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75"/>
      <c r="Y204" s="59"/>
    </row>
    <row r="205" spans="1:25" ht="19.5" outlineLevel="6" thickBot="1">
      <c r="A205" s="108" t="s">
        <v>50</v>
      </c>
      <c r="B205" s="18">
        <v>951</v>
      </c>
      <c r="C205" s="14" t="s">
        <v>49</v>
      </c>
      <c r="D205" s="14" t="s">
        <v>276</v>
      </c>
      <c r="E205" s="14" t="s">
        <v>5</v>
      </c>
      <c r="F205" s="14"/>
      <c r="G205" s="15">
        <f>G215+G235+G206</f>
        <v>23685.882999999998</v>
      </c>
      <c r="H205" s="29" t="e">
        <f aca="true" t="shared" si="32" ref="H205:X205">H206+H214</f>
        <v>#REF!</v>
      </c>
      <c r="I205" s="29" t="e">
        <f t="shared" si="32"/>
        <v>#REF!</v>
      </c>
      <c r="J205" s="29" t="e">
        <f t="shared" si="32"/>
        <v>#REF!</v>
      </c>
      <c r="K205" s="29" t="e">
        <f t="shared" si="32"/>
        <v>#REF!</v>
      </c>
      <c r="L205" s="29" t="e">
        <f t="shared" si="32"/>
        <v>#REF!</v>
      </c>
      <c r="M205" s="29" t="e">
        <f t="shared" si="32"/>
        <v>#REF!</v>
      </c>
      <c r="N205" s="29" t="e">
        <f t="shared" si="32"/>
        <v>#REF!</v>
      </c>
      <c r="O205" s="29" t="e">
        <f t="shared" si="32"/>
        <v>#REF!</v>
      </c>
      <c r="P205" s="29" t="e">
        <f t="shared" si="32"/>
        <v>#REF!</v>
      </c>
      <c r="Q205" s="29" t="e">
        <f t="shared" si="32"/>
        <v>#REF!</v>
      </c>
      <c r="R205" s="29" t="e">
        <f t="shared" si="32"/>
        <v>#REF!</v>
      </c>
      <c r="S205" s="29" t="e">
        <f t="shared" si="32"/>
        <v>#REF!</v>
      </c>
      <c r="T205" s="29" t="e">
        <f t="shared" si="32"/>
        <v>#REF!</v>
      </c>
      <c r="U205" s="29" t="e">
        <f t="shared" si="32"/>
        <v>#REF!</v>
      </c>
      <c r="V205" s="29" t="e">
        <f t="shared" si="32"/>
        <v>#REF!</v>
      </c>
      <c r="W205" s="29" t="e">
        <f t="shared" si="32"/>
        <v>#REF!</v>
      </c>
      <c r="X205" s="73" t="e">
        <f t="shared" si="32"/>
        <v>#REF!</v>
      </c>
      <c r="Y205" s="59" t="e">
        <f>X205/G199*100</f>
        <v>#REF!</v>
      </c>
    </row>
    <row r="206" spans="1:25" ht="16.5" outlineLevel="6" thickBot="1">
      <c r="A206" s="80" t="s">
        <v>223</v>
      </c>
      <c r="B206" s="19">
        <v>951</v>
      </c>
      <c r="C206" s="9" t="s">
        <v>225</v>
      </c>
      <c r="D206" s="9" t="s">
        <v>276</v>
      </c>
      <c r="E206" s="9" t="s">
        <v>5</v>
      </c>
      <c r="F206" s="9"/>
      <c r="G206" s="143">
        <f>G207</f>
        <v>1644.64</v>
      </c>
      <c r="H206" s="31">
        <f aca="true" t="shared" si="33" ref="H206:X207">H207</f>
        <v>0</v>
      </c>
      <c r="I206" s="31">
        <f t="shared" si="33"/>
        <v>0</v>
      </c>
      <c r="J206" s="31">
        <f t="shared" si="33"/>
        <v>0</v>
      </c>
      <c r="K206" s="31">
        <f t="shared" si="33"/>
        <v>0</v>
      </c>
      <c r="L206" s="31">
        <f t="shared" si="33"/>
        <v>0</v>
      </c>
      <c r="M206" s="31">
        <f t="shared" si="33"/>
        <v>0</v>
      </c>
      <c r="N206" s="31">
        <f t="shared" si="33"/>
        <v>0</v>
      </c>
      <c r="O206" s="31">
        <f t="shared" si="33"/>
        <v>0</v>
      </c>
      <c r="P206" s="31">
        <f t="shared" si="33"/>
        <v>0</v>
      </c>
      <c r="Q206" s="31">
        <f t="shared" si="33"/>
        <v>0</v>
      </c>
      <c r="R206" s="31">
        <f t="shared" si="33"/>
        <v>0</v>
      </c>
      <c r="S206" s="31">
        <f t="shared" si="33"/>
        <v>0</v>
      </c>
      <c r="T206" s="31">
        <f t="shared" si="33"/>
        <v>0</v>
      </c>
      <c r="U206" s="31">
        <f t="shared" si="33"/>
        <v>0</v>
      </c>
      <c r="V206" s="31">
        <f t="shared" si="33"/>
        <v>0</v>
      </c>
      <c r="W206" s="31">
        <f t="shared" si="33"/>
        <v>0</v>
      </c>
      <c r="X206" s="66">
        <f t="shared" si="33"/>
        <v>0</v>
      </c>
      <c r="Y206" s="59">
        <f>X206/G200*100</f>
        <v>0</v>
      </c>
    </row>
    <row r="207" spans="1:25" ht="32.25" outlineLevel="6" thickBot="1">
      <c r="A207" s="112" t="s">
        <v>138</v>
      </c>
      <c r="B207" s="19">
        <v>951</v>
      </c>
      <c r="C207" s="9" t="s">
        <v>225</v>
      </c>
      <c r="D207" s="9" t="s">
        <v>277</v>
      </c>
      <c r="E207" s="9" t="s">
        <v>5</v>
      </c>
      <c r="F207" s="9"/>
      <c r="G207" s="143">
        <f>G208</f>
        <v>1644.64</v>
      </c>
      <c r="H207" s="32">
        <f t="shared" si="33"/>
        <v>0</v>
      </c>
      <c r="I207" s="32">
        <f t="shared" si="33"/>
        <v>0</v>
      </c>
      <c r="J207" s="32">
        <f t="shared" si="33"/>
        <v>0</v>
      </c>
      <c r="K207" s="32">
        <f t="shared" si="33"/>
        <v>0</v>
      </c>
      <c r="L207" s="32">
        <f t="shared" si="33"/>
        <v>0</v>
      </c>
      <c r="M207" s="32">
        <f t="shared" si="33"/>
        <v>0</v>
      </c>
      <c r="N207" s="32">
        <f t="shared" si="33"/>
        <v>0</v>
      </c>
      <c r="O207" s="32">
        <f t="shared" si="33"/>
        <v>0</v>
      </c>
      <c r="P207" s="32">
        <f t="shared" si="33"/>
        <v>0</v>
      </c>
      <c r="Q207" s="32">
        <f t="shared" si="33"/>
        <v>0</v>
      </c>
      <c r="R207" s="32">
        <f t="shared" si="33"/>
        <v>0</v>
      </c>
      <c r="S207" s="32">
        <f t="shared" si="33"/>
        <v>0</v>
      </c>
      <c r="T207" s="32">
        <f t="shared" si="33"/>
        <v>0</v>
      </c>
      <c r="U207" s="32">
        <f t="shared" si="33"/>
        <v>0</v>
      </c>
      <c r="V207" s="32">
        <f t="shared" si="33"/>
        <v>0</v>
      </c>
      <c r="W207" s="32">
        <f t="shared" si="33"/>
        <v>0</v>
      </c>
      <c r="X207" s="67">
        <f t="shared" si="33"/>
        <v>0</v>
      </c>
      <c r="Y207" s="59">
        <f>X207/G201*100</f>
        <v>0</v>
      </c>
    </row>
    <row r="208" spans="1:25" ht="32.25" outlineLevel="6" thickBot="1">
      <c r="A208" s="112" t="s">
        <v>139</v>
      </c>
      <c r="B208" s="19">
        <v>951</v>
      </c>
      <c r="C208" s="9" t="s">
        <v>225</v>
      </c>
      <c r="D208" s="9" t="s">
        <v>278</v>
      </c>
      <c r="E208" s="9" t="s">
        <v>5</v>
      </c>
      <c r="F208" s="9"/>
      <c r="G208" s="143">
        <f>G212+G209</f>
        <v>1644.64</v>
      </c>
      <c r="H208" s="26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44"/>
      <c r="X208" s="65">
        <v>0</v>
      </c>
      <c r="Y208" s="59">
        <f>X208/G202*100</f>
        <v>0</v>
      </c>
    </row>
    <row r="209" spans="1:25" ht="48" outlineLevel="6" thickBot="1">
      <c r="A209" s="114" t="s">
        <v>419</v>
      </c>
      <c r="B209" s="90">
        <v>951</v>
      </c>
      <c r="C209" s="91" t="s">
        <v>225</v>
      </c>
      <c r="D209" s="91" t="s">
        <v>420</v>
      </c>
      <c r="E209" s="91" t="s">
        <v>5</v>
      </c>
      <c r="F209" s="91"/>
      <c r="G209" s="145">
        <f>G210</f>
        <v>1243.68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75"/>
      <c r="Y209" s="59"/>
    </row>
    <row r="210" spans="1:25" ht="32.25" outlineLevel="6" thickBot="1">
      <c r="A210" s="5" t="s">
        <v>101</v>
      </c>
      <c r="B210" s="21">
        <v>951</v>
      </c>
      <c r="C210" s="6" t="s">
        <v>225</v>
      </c>
      <c r="D210" s="6" t="s">
        <v>420</v>
      </c>
      <c r="E210" s="6" t="s">
        <v>95</v>
      </c>
      <c r="F210" s="6"/>
      <c r="G210" s="149">
        <f>G211</f>
        <v>1243.68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75"/>
      <c r="Y210" s="59"/>
    </row>
    <row r="211" spans="1:25" ht="32.25" outlineLevel="6" thickBot="1">
      <c r="A211" s="88" t="s">
        <v>103</v>
      </c>
      <c r="B211" s="92">
        <v>951</v>
      </c>
      <c r="C211" s="93" t="s">
        <v>225</v>
      </c>
      <c r="D211" s="166" t="s">
        <v>420</v>
      </c>
      <c r="E211" s="166" t="s">
        <v>97</v>
      </c>
      <c r="F211" s="93"/>
      <c r="G211" s="144">
        <v>1243.68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</row>
    <row r="212" spans="1:25" ht="48" outlineLevel="6" thickBot="1">
      <c r="A212" s="114" t="s">
        <v>224</v>
      </c>
      <c r="B212" s="90">
        <v>951</v>
      </c>
      <c r="C212" s="91" t="s">
        <v>225</v>
      </c>
      <c r="D212" s="91" t="s">
        <v>306</v>
      </c>
      <c r="E212" s="91" t="s">
        <v>5</v>
      </c>
      <c r="F212" s="91"/>
      <c r="G212" s="145">
        <f>G213</f>
        <v>400.96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5"/>
      <c r="Y212" s="59"/>
    </row>
    <row r="213" spans="1:25" ht="32.25" outlineLevel="6" thickBot="1">
      <c r="A213" s="5" t="s">
        <v>101</v>
      </c>
      <c r="B213" s="21">
        <v>951</v>
      </c>
      <c r="C213" s="6" t="s">
        <v>225</v>
      </c>
      <c r="D213" s="6" t="s">
        <v>306</v>
      </c>
      <c r="E213" s="6" t="s">
        <v>95</v>
      </c>
      <c r="F213" s="6"/>
      <c r="G213" s="149">
        <f>G214</f>
        <v>400.96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5"/>
      <c r="Y213" s="59"/>
    </row>
    <row r="214" spans="1:25" ht="32.25" outlineLevel="3" thickBot="1">
      <c r="A214" s="88" t="s">
        <v>103</v>
      </c>
      <c r="B214" s="92">
        <v>951</v>
      </c>
      <c r="C214" s="93" t="s">
        <v>225</v>
      </c>
      <c r="D214" s="93" t="s">
        <v>306</v>
      </c>
      <c r="E214" s="93" t="s">
        <v>97</v>
      </c>
      <c r="F214" s="93"/>
      <c r="G214" s="144">
        <v>400.96</v>
      </c>
      <c r="H214" s="31" t="e">
        <f>H221+H224+H243+#REF!</f>
        <v>#REF!</v>
      </c>
      <c r="I214" s="31" t="e">
        <f>I221+I224+I243+#REF!</f>
        <v>#REF!</v>
      </c>
      <c r="J214" s="31" t="e">
        <f>J221+J224+J243+#REF!</f>
        <v>#REF!</v>
      </c>
      <c r="K214" s="31" t="e">
        <f>K221+K224+K243+#REF!</f>
        <v>#REF!</v>
      </c>
      <c r="L214" s="31" t="e">
        <f>L221+L224+L243+#REF!</f>
        <v>#REF!</v>
      </c>
      <c r="M214" s="31" t="e">
        <f>M221+M224+M243+#REF!</f>
        <v>#REF!</v>
      </c>
      <c r="N214" s="31" t="e">
        <f>N221+N224+N243+#REF!</f>
        <v>#REF!</v>
      </c>
      <c r="O214" s="31" t="e">
        <f>O221+O224+O243+#REF!</f>
        <v>#REF!</v>
      </c>
      <c r="P214" s="31" t="e">
        <f>P221+P224+P243+#REF!</f>
        <v>#REF!</v>
      </c>
      <c r="Q214" s="31" t="e">
        <f>Q221+Q224+Q243+#REF!</f>
        <v>#REF!</v>
      </c>
      <c r="R214" s="31" t="e">
        <f>R221+R224+R243+#REF!</f>
        <v>#REF!</v>
      </c>
      <c r="S214" s="31" t="e">
        <f>S221+S224+S243+#REF!</f>
        <v>#REF!</v>
      </c>
      <c r="T214" s="31" t="e">
        <f>T221+T224+T243+#REF!</f>
        <v>#REF!</v>
      </c>
      <c r="U214" s="31" t="e">
        <f>U221+U224+U243+#REF!</f>
        <v>#REF!</v>
      </c>
      <c r="V214" s="31" t="e">
        <f>V221+V224+V243+#REF!</f>
        <v>#REF!</v>
      </c>
      <c r="W214" s="31" t="e">
        <f>W221+W224+W243+#REF!</f>
        <v>#REF!</v>
      </c>
      <c r="X214" s="66" t="e">
        <f>X221+X224+X243+#REF!</f>
        <v>#REF!</v>
      </c>
      <c r="Y214" s="59" t="e">
        <f>X214/G205*100</f>
        <v>#REF!</v>
      </c>
    </row>
    <row r="215" spans="1:25" ht="16.5" outlineLevel="3" thickBot="1">
      <c r="A215" s="112" t="s">
        <v>157</v>
      </c>
      <c r="B215" s="19">
        <v>951</v>
      </c>
      <c r="C215" s="9" t="s">
        <v>55</v>
      </c>
      <c r="D215" s="9" t="s">
        <v>276</v>
      </c>
      <c r="E215" s="9" t="s">
        <v>5</v>
      </c>
      <c r="F215" s="9"/>
      <c r="G215" s="10">
        <f>G216+G228</f>
        <v>21705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66"/>
      <c r="Y215" s="59"/>
    </row>
    <row r="216" spans="1:25" ht="32.25" outlineLevel="3" thickBot="1">
      <c r="A216" s="8" t="s">
        <v>239</v>
      </c>
      <c r="B216" s="19">
        <v>951</v>
      </c>
      <c r="C216" s="11" t="s">
        <v>55</v>
      </c>
      <c r="D216" s="11" t="s">
        <v>307</v>
      </c>
      <c r="E216" s="11" t="s">
        <v>5</v>
      </c>
      <c r="F216" s="11"/>
      <c r="G216" s="12">
        <f>G217+G225+G220+G223</f>
        <v>18600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66"/>
      <c r="Y216" s="59"/>
    </row>
    <row r="217" spans="1:25" ht="63.75" outlineLevel="3" thickBot="1">
      <c r="A217" s="94" t="s">
        <v>158</v>
      </c>
      <c r="B217" s="90">
        <v>951</v>
      </c>
      <c r="C217" s="91" t="s">
        <v>55</v>
      </c>
      <c r="D217" s="91" t="s">
        <v>308</v>
      </c>
      <c r="E217" s="91" t="s">
        <v>5</v>
      </c>
      <c r="F217" s="91"/>
      <c r="G217" s="16">
        <f>G218</f>
        <v>0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66"/>
      <c r="Y217" s="59"/>
    </row>
    <row r="218" spans="1:25" ht="32.25" outlineLevel="3" thickBot="1">
      <c r="A218" s="5" t="s">
        <v>101</v>
      </c>
      <c r="B218" s="21">
        <v>951</v>
      </c>
      <c r="C218" s="6" t="s">
        <v>55</v>
      </c>
      <c r="D218" s="6" t="s">
        <v>308</v>
      </c>
      <c r="E218" s="6" t="s">
        <v>95</v>
      </c>
      <c r="F218" s="6"/>
      <c r="G218" s="7">
        <f>G219</f>
        <v>0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66"/>
      <c r="Y218" s="59"/>
    </row>
    <row r="219" spans="1:25" ht="32.25" outlineLevel="3" thickBot="1">
      <c r="A219" s="88" t="s">
        <v>103</v>
      </c>
      <c r="B219" s="92">
        <v>951</v>
      </c>
      <c r="C219" s="93" t="s">
        <v>55</v>
      </c>
      <c r="D219" s="93" t="s">
        <v>308</v>
      </c>
      <c r="E219" s="93" t="s">
        <v>97</v>
      </c>
      <c r="F219" s="93"/>
      <c r="G219" s="98">
        <v>0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66"/>
      <c r="Y219" s="59"/>
    </row>
    <row r="220" spans="1:25" ht="63.75" outlineLevel="3" thickBot="1">
      <c r="A220" s="94" t="s">
        <v>232</v>
      </c>
      <c r="B220" s="90">
        <v>951</v>
      </c>
      <c r="C220" s="91" t="s">
        <v>55</v>
      </c>
      <c r="D220" s="91" t="s">
        <v>309</v>
      </c>
      <c r="E220" s="91" t="s">
        <v>5</v>
      </c>
      <c r="F220" s="91"/>
      <c r="G220" s="145">
        <f>G221</f>
        <v>9103.56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66"/>
      <c r="Y220" s="59"/>
    </row>
    <row r="221" spans="1:25" ht="18.75" customHeight="1" outlineLevel="4" thickBot="1">
      <c r="A221" s="5" t="s">
        <v>101</v>
      </c>
      <c r="B221" s="21">
        <v>951</v>
      </c>
      <c r="C221" s="6" t="s">
        <v>55</v>
      </c>
      <c r="D221" s="6" t="s">
        <v>309</v>
      </c>
      <c r="E221" s="6" t="s">
        <v>95</v>
      </c>
      <c r="F221" s="6"/>
      <c r="G221" s="149">
        <f>G222</f>
        <v>9103.56</v>
      </c>
      <c r="H221" s="32">
        <f aca="true" t="shared" si="34" ref="H221:X221">H222</f>
        <v>0</v>
      </c>
      <c r="I221" s="32">
        <f t="shared" si="34"/>
        <v>0</v>
      </c>
      <c r="J221" s="32">
        <f t="shared" si="34"/>
        <v>0</v>
      </c>
      <c r="K221" s="32">
        <f t="shared" si="34"/>
        <v>0</v>
      </c>
      <c r="L221" s="32">
        <f t="shared" si="34"/>
        <v>0</v>
      </c>
      <c r="M221" s="32">
        <f t="shared" si="34"/>
        <v>0</v>
      </c>
      <c r="N221" s="32">
        <f t="shared" si="34"/>
        <v>0</v>
      </c>
      <c r="O221" s="32">
        <f t="shared" si="34"/>
        <v>0</v>
      </c>
      <c r="P221" s="32">
        <f t="shared" si="34"/>
        <v>0</v>
      </c>
      <c r="Q221" s="32">
        <f t="shared" si="34"/>
        <v>0</v>
      </c>
      <c r="R221" s="32">
        <f t="shared" si="34"/>
        <v>0</v>
      </c>
      <c r="S221" s="32">
        <f t="shared" si="34"/>
        <v>0</v>
      </c>
      <c r="T221" s="32">
        <f t="shared" si="34"/>
        <v>0</v>
      </c>
      <c r="U221" s="32">
        <f t="shared" si="34"/>
        <v>0</v>
      </c>
      <c r="V221" s="32">
        <f t="shared" si="34"/>
        <v>0</v>
      </c>
      <c r="W221" s="32">
        <f t="shared" si="34"/>
        <v>0</v>
      </c>
      <c r="X221" s="67">
        <f t="shared" si="34"/>
        <v>2675.999</v>
      </c>
      <c r="Y221" s="59">
        <f>X221/G215*100</f>
        <v>12.328951854411425</v>
      </c>
    </row>
    <row r="222" spans="1:25" ht="32.25" outlineLevel="5" thickBot="1">
      <c r="A222" s="88" t="s">
        <v>103</v>
      </c>
      <c r="B222" s="92">
        <v>951</v>
      </c>
      <c r="C222" s="93" t="s">
        <v>55</v>
      </c>
      <c r="D222" s="93" t="s">
        <v>309</v>
      </c>
      <c r="E222" s="93" t="s">
        <v>97</v>
      </c>
      <c r="F222" s="93"/>
      <c r="G222" s="98">
        <v>9103.56</v>
      </c>
      <c r="H222" s="26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44"/>
      <c r="X222" s="65">
        <v>2675.999</v>
      </c>
      <c r="Y222" s="59">
        <f>X222/G216*100</f>
        <v>14.38709139784946</v>
      </c>
    </row>
    <row r="223" spans="1:25" ht="63.75" outlineLevel="5" thickBot="1">
      <c r="A223" s="94" t="s">
        <v>233</v>
      </c>
      <c r="B223" s="90">
        <v>951</v>
      </c>
      <c r="C223" s="91" t="s">
        <v>55</v>
      </c>
      <c r="D223" s="91" t="s">
        <v>310</v>
      </c>
      <c r="E223" s="91" t="s">
        <v>5</v>
      </c>
      <c r="F223" s="91"/>
      <c r="G223" s="145">
        <f>G224</f>
        <v>4996.44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</row>
    <row r="224" spans="1:25" ht="32.25" customHeight="1" outlineLevel="6" thickBot="1">
      <c r="A224" s="88" t="s">
        <v>121</v>
      </c>
      <c r="B224" s="92">
        <v>951</v>
      </c>
      <c r="C224" s="93" t="s">
        <v>55</v>
      </c>
      <c r="D224" s="93" t="s">
        <v>310</v>
      </c>
      <c r="E224" s="93" t="s">
        <v>120</v>
      </c>
      <c r="F224" s="93"/>
      <c r="G224" s="144">
        <v>4996.44</v>
      </c>
      <c r="H224" s="32">
        <f aca="true" t="shared" si="35" ref="H224:X224">H225</f>
        <v>0</v>
      </c>
      <c r="I224" s="32">
        <f t="shared" si="35"/>
        <v>0</v>
      </c>
      <c r="J224" s="32">
        <f t="shared" si="35"/>
        <v>0</v>
      </c>
      <c r="K224" s="32">
        <f t="shared" si="35"/>
        <v>0</v>
      </c>
      <c r="L224" s="32">
        <f t="shared" si="35"/>
        <v>0</v>
      </c>
      <c r="M224" s="32">
        <f t="shared" si="35"/>
        <v>0</v>
      </c>
      <c r="N224" s="32">
        <f t="shared" si="35"/>
        <v>0</v>
      </c>
      <c r="O224" s="32">
        <f t="shared" si="35"/>
        <v>0</v>
      </c>
      <c r="P224" s="32">
        <f t="shared" si="35"/>
        <v>0</v>
      </c>
      <c r="Q224" s="32">
        <f t="shared" si="35"/>
        <v>0</v>
      </c>
      <c r="R224" s="32">
        <f t="shared" si="35"/>
        <v>0</v>
      </c>
      <c r="S224" s="32">
        <f t="shared" si="35"/>
        <v>0</v>
      </c>
      <c r="T224" s="32">
        <f t="shared" si="35"/>
        <v>0</v>
      </c>
      <c r="U224" s="32">
        <f t="shared" si="35"/>
        <v>0</v>
      </c>
      <c r="V224" s="32">
        <f t="shared" si="35"/>
        <v>0</v>
      </c>
      <c r="W224" s="32">
        <f t="shared" si="35"/>
        <v>0</v>
      </c>
      <c r="X224" s="67">
        <f t="shared" si="35"/>
        <v>110.26701</v>
      </c>
      <c r="Y224" s="59" t="e">
        <f>X224/G218*100</f>
        <v>#DIV/0!</v>
      </c>
    </row>
    <row r="225" spans="1:25" ht="32.25" outlineLevel="4" thickBot="1">
      <c r="A225" s="148" t="s">
        <v>217</v>
      </c>
      <c r="B225" s="90">
        <v>951</v>
      </c>
      <c r="C225" s="91" t="s">
        <v>55</v>
      </c>
      <c r="D225" s="91" t="s">
        <v>311</v>
      </c>
      <c r="E225" s="91" t="s">
        <v>5</v>
      </c>
      <c r="F225" s="91"/>
      <c r="G225" s="145">
        <f>G226</f>
        <v>4500</v>
      </c>
      <c r="H225" s="34">
        <f aca="true" t="shared" si="36" ref="H225:X225">H241</f>
        <v>0</v>
      </c>
      <c r="I225" s="34">
        <f t="shared" si="36"/>
        <v>0</v>
      </c>
      <c r="J225" s="34">
        <f t="shared" si="36"/>
        <v>0</v>
      </c>
      <c r="K225" s="34">
        <f t="shared" si="36"/>
        <v>0</v>
      </c>
      <c r="L225" s="34">
        <f t="shared" si="36"/>
        <v>0</v>
      </c>
      <c r="M225" s="34">
        <f t="shared" si="36"/>
        <v>0</v>
      </c>
      <c r="N225" s="34">
        <f t="shared" si="36"/>
        <v>0</v>
      </c>
      <c r="O225" s="34">
        <f t="shared" si="36"/>
        <v>0</v>
      </c>
      <c r="P225" s="34">
        <f t="shared" si="36"/>
        <v>0</v>
      </c>
      <c r="Q225" s="34">
        <f t="shared" si="36"/>
        <v>0</v>
      </c>
      <c r="R225" s="34">
        <f t="shared" si="36"/>
        <v>0</v>
      </c>
      <c r="S225" s="34">
        <f t="shared" si="36"/>
        <v>0</v>
      </c>
      <c r="T225" s="34">
        <f t="shared" si="36"/>
        <v>0</v>
      </c>
      <c r="U225" s="34">
        <f t="shared" si="36"/>
        <v>0</v>
      </c>
      <c r="V225" s="34">
        <f t="shared" si="36"/>
        <v>0</v>
      </c>
      <c r="W225" s="34">
        <f t="shared" si="36"/>
        <v>0</v>
      </c>
      <c r="X225" s="68">
        <f t="shared" si="36"/>
        <v>110.26701</v>
      </c>
      <c r="Y225" s="59" t="e">
        <f>X225/G219*100</f>
        <v>#DIV/0!</v>
      </c>
    </row>
    <row r="226" spans="1:25" ht="32.25" outlineLevel="4" thickBot="1">
      <c r="A226" s="5" t="s">
        <v>101</v>
      </c>
      <c r="B226" s="21">
        <v>951</v>
      </c>
      <c r="C226" s="6" t="s">
        <v>55</v>
      </c>
      <c r="D226" s="6" t="s">
        <v>311</v>
      </c>
      <c r="E226" s="6" t="s">
        <v>95</v>
      </c>
      <c r="F226" s="6"/>
      <c r="G226" s="149">
        <f>G227</f>
        <v>4500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82"/>
      <c r="Y226" s="59"/>
    </row>
    <row r="227" spans="1:25" ht="32.25" outlineLevel="4" thickBot="1">
      <c r="A227" s="88" t="s">
        <v>103</v>
      </c>
      <c r="B227" s="92">
        <v>951</v>
      </c>
      <c r="C227" s="93" t="s">
        <v>55</v>
      </c>
      <c r="D227" s="93" t="s">
        <v>311</v>
      </c>
      <c r="E227" s="93" t="s">
        <v>97</v>
      </c>
      <c r="F227" s="93"/>
      <c r="G227" s="144">
        <v>4500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82"/>
      <c r="Y227" s="59"/>
    </row>
    <row r="228" spans="1:25" ht="32.25" outlineLevel="4" thickBot="1">
      <c r="A228" s="8" t="s">
        <v>240</v>
      </c>
      <c r="B228" s="19">
        <v>951</v>
      </c>
      <c r="C228" s="9" t="s">
        <v>55</v>
      </c>
      <c r="D228" s="9" t="s">
        <v>312</v>
      </c>
      <c r="E228" s="9" t="s">
        <v>5</v>
      </c>
      <c r="F228" s="9"/>
      <c r="G228" s="143">
        <f>G229+G232</f>
        <v>3105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82"/>
      <c r="Y228" s="59"/>
    </row>
    <row r="229" spans="1:25" ht="32.25" outlineLevel="4" thickBot="1">
      <c r="A229" s="94" t="s">
        <v>404</v>
      </c>
      <c r="B229" s="90">
        <v>951</v>
      </c>
      <c r="C229" s="91" t="s">
        <v>55</v>
      </c>
      <c r="D229" s="91" t="s">
        <v>318</v>
      </c>
      <c r="E229" s="91" t="s">
        <v>5</v>
      </c>
      <c r="F229" s="91"/>
      <c r="G229" s="145">
        <f>G230</f>
        <v>621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82"/>
      <c r="Y229" s="59"/>
    </row>
    <row r="230" spans="1:25" ht="48" outlineLevel="4" thickBot="1">
      <c r="A230" s="5" t="s">
        <v>162</v>
      </c>
      <c r="B230" s="21">
        <v>951</v>
      </c>
      <c r="C230" s="6" t="s">
        <v>55</v>
      </c>
      <c r="D230" s="6" t="s">
        <v>318</v>
      </c>
      <c r="E230" s="6" t="s">
        <v>95</v>
      </c>
      <c r="F230" s="6"/>
      <c r="G230" s="149">
        <f>G231</f>
        <v>621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82"/>
      <c r="Y230" s="59"/>
    </row>
    <row r="231" spans="1:25" ht="32.25" outlineLevel="4" thickBot="1">
      <c r="A231" s="88" t="s">
        <v>101</v>
      </c>
      <c r="B231" s="92">
        <v>951</v>
      </c>
      <c r="C231" s="93" t="s">
        <v>55</v>
      </c>
      <c r="D231" s="93" t="s">
        <v>318</v>
      </c>
      <c r="E231" s="93" t="s">
        <v>97</v>
      </c>
      <c r="F231" s="93"/>
      <c r="G231" s="144">
        <v>621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82"/>
      <c r="Y231" s="59"/>
    </row>
    <row r="232" spans="1:25" ht="95.25" outlineLevel="4" thickBot="1">
      <c r="A232" s="148" t="s">
        <v>216</v>
      </c>
      <c r="B232" s="90">
        <v>951</v>
      </c>
      <c r="C232" s="91" t="s">
        <v>55</v>
      </c>
      <c r="D232" s="91" t="s">
        <v>313</v>
      </c>
      <c r="E232" s="91" t="s">
        <v>5</v>
      </c>
      <c r="F232" s="91"/>
      <c r="G232" s="145">
        <f>G233</f>
        <v>2484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82"/>
      <c r="Y232" s="59"/>
    </row>
    <row r="233" spans="1:25" ht="32.25" outlineLevel="4" thickBot="1">
      <c r="A233" s="5" t="s">
        <v>101</v>
      </c>
      <c r="B233" s="21">
        <v>951</v>
      </c>
      <c r="C233" s="6" t="s">
        <v>55</v>
      </c>
      <c r="D233" s="6" t="s">
        <v>313</v>
      </c>
      <c r="E233" s="6" t="s">
        <v>95</v>
      </c>
      <c r="F233" s="6"/>
      <c r="G233" s="149">
        <f>G234</f>
        <v>2484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82"/>
      <c r="Y233" s="59"/>
    </row>
    <row r="234" spans="1:25" ht="32.25" outlineLevel="4" thickBot="1">
      <c r="A234" s="88" t="s">
        <v>103</v>
      </c>
      <c r="B234" s="92">
        <v>951</v>
      </c>
      <c r="C234" s="93" t="s">
        <v>55</v>
      </c>
      <c r="D234" s="93" t="s">
        <v>313</v>
      </c>
      <c r="E234" s="93" t="s">
        <v>97</v>
      </c>
      <c r="F234" s="93"/>
      <c r="G234" s="144">
        <v>2484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82"/>
      <c r="Y234" s="59"/>
    </row>
    <row r="235" spans="1:25" ht="16.5" outlineLevel="4" thickBot="1">
      <c r="A235" s="8" t="s">
        <v>32</v>
      </c>
      <c r="B235" s="19">
        <v>951</v>
      </c>
      <c r="C235" s="9" t="s">
        <v>11</v>
      </c>
      <c r="D235" s="9" t="s">
        <v>276</v>
      </c>
      <c r="E235" s="9" t="s">
        <v>5</v>
      </c>
      <c r="F235" s="9"/>
      <c r="G235" s="143">
        <f>G236+G241</f>
        <v>336.243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82"/>
      <c r="Y235" s="59"/>
    </row>
    <row r="236" spans="1:25" ht="32.25" outlineLevel="4" thickBot="1">
      <c r="A236" s="112" t="s">
        <v>138</v>
      </c>
      <c r="B236" s="19">
        <v>951</v>
      </c>
      <c r="C236" s="9" t="s">
        <v>11</v>
      </c>
      <c r="D236" s="9" t="s">
        <v>277</v>
      </c>
      <c r="E236" s="9" t="s">
        <v>5</v>
      </c>
      <c r="F236" s="9"/>
      <c r="G236" s="143">
        <f>G237</f>
        <v>200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82"/>
      <c r="Y236" s="59"/>
    </row>
    <row r="237" spans="1:25" ht="32.25" outlineLevel="4" thickBot="1">
      <c r="A237" s="112" t="s">
        <v>139</v>
      </c>
      <c r="B237" s="19">
        <v>951</v>
      </c>
      <c r="C237" s="9" t="s">
        <v>11</v>
      </c>
      <c r="D237" s="9" t="s">
        <v>277</v>
      </c>
      <c r="E237" s="9" t="s">
        <v>5</v>
      </c>
      <c r="F237" s="9"/>
      <c r="G237" s="143">
        <f>G238</f>
        <v>200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82"/>
      <c r="Y237" s="59"/>
    </row>
    <row r="238" spans="1:25" ht="48" outlineLevel="4" thickBot="1">
      <c r="A238" s="114" t="s">
        <v>159</v>
      </c>
      <c r="B238" s="90">
        <v>951</v>
      </c>
      <c r="C238" s="107" t="s">
        <v>11</v>
      </c>
      <c r="D238" s="107" t="s">
        <v>314</v>
      </c>
      <c r="E238" s="107" t="s">
        <v>5</v>
      </c>
      <c r="F238" s="107"/>
      <c r="G238" s="151">
        <f>G239</f>
        <v>200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82"/>
      <c r="Y238" s="59"/>
    </row>
    <row r="239" spans="1:25" ht="32.25" outlineLevel="4" thickBot="1">
      <c r="A239" s="5" t="s">
        <v>101</v>
      </c>
      <c r="B239" s="21">
        <v>951</v>
      </c>
      <c r="C239" s="6" t="s">
        <v>11</v>
      </c>
      <c r="D239" s="6" t="s">
        <v>314</v>
      </c>
      <c r="E239" s="6" t="s">
        <v>95</v>
      </c>
      <c r="F239" s="6"/>
      <c r="G239" s="149">
        <f>G240</f>
        <v>200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82"/>
      <c r="Y239" s="59"/>
    </row>
    <row r="240" spans="1:25" ht="32.25" outlineLevel="4" thickBot="1">
      <c r="A240" s="88" t="s">
        <v>103</v>
      </c>
      <c r="B240" s="92">
        <v>951</v>
      </c>
      <c r="C240" s="93" t="s">
        <v>11</v>
      </c>
      <c r="D240" s="93" t="s">
        <v>314</v>
      </c>
      <c r="E240" s="93" t="s">
        <v>97</v>
      </c>
      <c r="F240" s="93"/>
      <c r="G240" s="144">
        <v>200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82"/>
      <c r="Y240" s="59"/>
    </row>
    <row r="241" spans="1:25" ht="16.5" outlineLevel="5" thickBot="1">
      <c r="A241" s="13" t="s">
        <v>149</v>
      </c>
      <c r="B241" s="19">
        <v>951</v>
      </c>
      <c r="C241" s="9" t="s">
        <v>11</v>
      </c>
      <c r="D241" s="9" t="s">
        <v>276</v>
      </c>
      <c r="E241" s="9" t="s">
        <v>5</v>
      </c>
      <c r="F241" s="9"/>
      <c r="G241" s="143">
        <f>G242+G248</f>
        <v>136.243</v>
      </c>
      <c r="H241" s="26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44"/>
      <c r="X241" s="65">
        <v>110.26701</v>
      </c>
      <c r="Y241" s="59">
        <f>X241/G235*100</f>
        <v>32.793845522434665</v>
      </c>
    </row>
    <row r="242" spans="1:25" ht="32.25" outlineLevel="5" thickBot="1">
      <c r="A242" s="94" t="s">
        <v>241</v>
      </c>
      <c r="B242" s="90">
        <v>951</v>
      </c>
      <c r="C242" s="91" t="s">
        <v>11</v>
      </c>
      <c r="D242" s="91" t="s">
        <v>315</v>
      </c>
      <c r="E242" s="91" t="s">
        <v>5</v>
      </c>
      <c r="F242" s="91"/>
      <c r="G242" s="145">
        <f>G243+G246+G247</f>
        <v>136.243</v>
      </c>
      <c r="H242" s="26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44"/>
      <c r="X242" s="65"/>
      <c r="Y242" s="59"/>
    </row>
    <row r="243" spans="1:25" ht="48" outlineLevel="5" thickBot="1">
      <c r="A243" s="5" t="s">
        <v>160</v>
      </c>
      <c r="B243" s="21">
        <v>951</v>
      </c>
      <c r="C243" s="6" t="s">
        <v>11</v>
      </c>
      <c r="D243" s="6" t="s">
        <v>316</v>
      </c>
      <c r="E243" s="6" t="s">
        <v>5</v>
      </c>
      <c r="F243" s="6"/>
      <c r="G243" s="149">
        <f>G244</f>
        <v>50</v>
      </c>
      <c r="H243" s="31">
        <f aca="true" t="shared" si="37" ref="H243:X243">H244</f>
        <v>0</v>
      </c>
      <c r="I243" s="31">
        <f t="shared" si="37"/>
        <v>0</v>
      </c>
      <c r="J243" s="31">
        <f t="shared" si="37"/>
        <v>0</v>
      </c>
      <c r="K243" s="31">
        <f t="shared" si="37"/>
        <v>0</v>
      </c>
      <c r="L243" s="31">
        <f t="shared" si="37"/>
        <v>0</v>
      </c>
      <c r="M243" s="31">
        <f t="shared" si="37"/>
        <v>0</v>
      </c>
      <c r="N243" s="31">
        <f t="shared" si="37"/>
        <v>0</v>
      </c>
      <c r="O243" s="31">
        <f t="shared" si="37"/>
        <v>0</v>
      </c>
      <c r="P243" s="31">
        <f t="shared" si="37"/>
        <v>0</v>
      </c>
      <c r="Q243" s="31">
        <f t="shared" si="37"/>
        <v>0</v>
      </c>
      <c r="R243" s="31">
        <f t="shared" si="37"/>
        <v>0</v>
      </c>
      <c r="S243" s="31">
        <f t="shared" si="37"/>
        <v>0</v>
      </c>
      <c r="T243" s="31">
        <f t="shared" si="37"/>
        <v>0</v>
      </c>
      <c r="U243" s="31">
        <f t="shared" si="37"/>
        <v>0</v>
      </c>
      <c r="V243" s="31">
        <f t="shared" si="37"/>
        <v>0</v>
      </c>
      <c r="W243" s="31">
        <f t="shared" si="37"/>
        <v>0</v>
      </c>
      <c r="X243" s="66">
        <f t="shared" si="37"/>
        <v>2639.87191</v>
      </c>
      <c r="Y243" s="59">
        <f>X243/G237*100</f>
        <v>1319.935955</v>
      </c>
    </row>
    <row r="244" spans="1:25" ht="32.25" outlineLevel="5" thickBot="1">
      <c r="A244" s="88" t="s">
        <v>101</v>
      </c>
      <c r="B244" s="92">
        <v>951</v>
      </c>
      <c r="C244" s="93" t="s">
        <v>11</v>
      </c>
      <c r="D244" s="93" t="s">
        <v>316</v>
      </c>
      <c r="E244" s="93" t="s">
        <v>95</v>
      </c>
      <c r="F244" s="93"/>
      <c r="G244" s="144">
        <f>G245</f>
        <v>50</v>
      </c>
      <c r="H244" s="26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44"/>
      <c r="X244" s="65">
        <v>2639.87191</v>
      </c>
      <c r="Y244" s="59">
        <f>X244/G238*100</f>
        <v>1319.935955</v>
      </c>
    </row>
    <row r="245" spans="1:25" ht="32.25" outlineLevel="5" thickBot="1">
      <c r="A245" s="88" t="s">
        <v>103</v>
      </c>
      <c r="B245" s="92">
        <v>951</v>
      </c>
      <c r="C245" s="93" t="s">
        <v>11</v>
      </c>
      <c r="D245" s="93" t="s">
        <v>316</v>
      </c>
      <c r="E245" s="93" t="s">
        <v>97</v>
      </c>
      <c r="F245" s="93"/>
      <c r="G245" s="144">
        <v>50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32.25" outlineLevel="5" thickBot="1">
      <c r="A246" s="5" t="s">
        <v>161</v>
      </c>
      <c r="B246" s="21">
        <v>951</v>
      </c>
      <c r="C246" s="6" t="s">
        <v>11</v>
      </c>
      <c r="D246" s="6" t="s">
        <v>317</v>
      </c>
      <c r="E246" s="6" t="s">
        <v>119</v>
      </c>
      <c r="F246" s="6"/>
      <c r="G246" s="149">
        <v>50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32.25" outlineLevel="5" thickBot="1">
      <c r="A247" s="5" t="s">
        <v>218</v>
      </c>
      <c r="B247" s="21">
        <v>951</v>
      </c>
      <c r="C247" s="6" t="s">
        <v>11</v>
      </c>
      <c r="D247" s="6" t="s">
        <v>405</v>
      </c>
      <c r="E247" s="6" t="s">
        <v>119</v>
      </c>
      <c r="F247" s="6"/>
      <c r="G247" s="149">
        <v>36.243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32.25" outlineLevel="5" thickBot="1">
      <c r="A248" s="94" t="s">
        <v>240</v>
      </c>
      <c r="B248" s="90">
        <v>951</v>
      </c>
      <c r="C248" s="91" t="s">
        <v>11</v>
      </c>
      <c r="D248" s="91" t="s">
        <v>312</v>
      </c>
      <c r="E248" s="91" t="s">
        <v>5</v>
      </c>
      <c r="F248" s="91"/>
      <c r="G248" s="16">
        <f>G249</f>
        <v>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48" outlineLevel="5" thickBot="1">
      <c r="A249" s="5" t="s">
        <v>162</v>
      </c>
      <c r="B249" s="21">
        <v>951</v>
      </c>
      <c r="C249" s="6" t="s">
        <v>11</v>
      </c>
      <c r="D249" s="6" t="s">
        <v>318</v>
      </c>
      <c r="E249" s="6" t="s">
        <v>5</v>
      </c>
      <c r="F249" s="6"/>
      <c r="G249" s="7">
        <f>G250</f>
        <v>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88" t="s">
        <v>101</v>
      </c>
      <c r="B250" s="92">
        <v>951</v>
      </c>
      <c r="C250" s="93" t="s">
        <v>11</v>
      </c>
      <c r="D250" s="93" t="s">
        <v>318</v>
      </c>
      <c r="E250" s="93" t="s">
        <v>95</v>
      </c>
      <c r="F250" s="93"/>
      <c r="G250" s="98">
        <f>G251</f>
        <v>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6" thickBot="1">
      <c r="A251" s="88" t="s">
        <v>103</v>
      </c>
      <c r="B251" s="92">
        <v>951</v>
      </c>
      <c r="C251" s="93" t="s">
        <v>11</v>
      </c>
      <c r="D251" s="93" t="s">
        <v>318</v>
      </c>
      <c r="E251" s="93" t="s">
        <v>97</v>
      </c>
      <c r="F251" s="93"/>
      <c r="G251" s="98">
        <v>0</v>
      </c>
      <c r="H251" s="29" t="e">
        <f>#REF!+H252</f>
        <v>#REF!</v>
      </c>
      <c r="I251" s="29" t="e">
        <f>#REF!+I252</f>
        <v>#REF!</v>
      </c>
      <c r="J251" s="29" t="e">
        <f>#REF!+J252</f>
        <v>#REF!</v>
      </c>
      <c r="K251" s="29" t="e">
        <f>#REF!+K252</f>
        <v>#REF!</v>
      </c>
      <c r="L251" s="29" t="e">
        <f>#REF!+L252</f>
        <v>#REF!</v>
      </c>
      <c r="M251" s="29" t="e">
        <f>#REF!+M252</f>
        <v>#REF!</v>
      </c>
      <c r="N251" s="29" t="e">
        <f>#REF!+N252</f>
        <v>#REF!</v>
      </c>
      <c r="O251" s="29" t="e">
        <f>#REF!+O252</f>
        <v>#REF!</v>
      </c>
      <c r="P251" s="29" t="e">
        <f>#REF!+P252</f>
        <v>#REF!</v>
      </c>
      <c r="Q251" s="29" t="e">
        <f>#REF!+Q252</f>
        <v>#REF!</v>
      </c>
      <c r="R251" s="29" t="e">
        <f>#REF!+R252</f>
        <v>#REF!</v>
      </c>
      <c r="S251" s="29" t="e">
        <f>#REF!+S252</f>
        <v>#REF!</v>
      </c>
      <c r="T251" s="29" t="e">
        <f>#REF!+T252</f>
        <v>#REF!</v>
      </c>
      <c r="U251" s="29" t="e">
        <f>#REF!+U252</f>
        <v>#REF!</v>
      </c>
      <c r="V251" s="29" t="e">
        <f>#REF!+V252</f>
        <v>#REF!</v>
      </c>
      <c r="W251" s="29" t="e">
        <f>#REF!+W252</f>
        <v>#REF!</v>
      </c>
      <c r="X251" s="73" t="e">
        <f>#REF!+X252</f>
        <v>#REF!</v>
      </c>
      <c r="Y251" s="59" t="e">
        <f>X251/G245*100</f>
        <v>#REF!</v>
      </c>
    </row>
    <row r="252" spans="1:25" ht="16.5" outlineLevel="3" thickBot="1">
      <c r="A252" s="108" t="s">
        <v>56</v>
      </c>
      <c r="B252" s="18">
        <v>951</v>
      </c>
      <c r="C252" s="39" t="s">
        <v>48</v>
      </c>
      <c r="D252" s="39" t="s">
        <v>276</v>
      </c>
      <c r="E252" s="39" t="s">
        <v>5</v>
      </c>
      <c r="F252" s="39"/>
      <c r="G252" s="162">
        <f>G268+G253+G259</f>
        <v>6067.66897</v>
      </c>
      <c r="H252" s="31">
        <f aca="true" t="shared" si="38" ref="H252:X252">H254+H291</f>
        <v>0</v>
      </c>
      <c r="I252" s="31">
        <f t="shared" si="38"/>
        <v>0</v>
      </c>
      <c r="J252" s="31">
        <f t="shared" si="38"/>
        <v>0</v>
      </c>
      <c r="K252" s="31">
        <f t="shared" si="38"/>
        <v>0</v>
      </c>
      <c r="L252" s="31">
        <f t="shared" si="38"/>
        <v>0</v>
      </c>
      <c r="M252" s="31">
        <f t="shared" si="38"/>
        <v>0</v>
      </c>
      <c r="N252" s="31">
        <f t="shared" si="38"/>
        <v>0</v>
      </c>
      <c r="O252" s="31">
        <f t="shared" si="38"/>
        <v>0</v>
      </c>
      <c r="P252" s="31">
        <f t="shared" si="38"/>
        <v>0</v>
      </c>
      <c r="Q252" s="31">
        <f t="shared" si="38"/>
        <v>0</v>
      </c>
      <c r="R252" s="31">
        <f t="shared" si="38"/>
        <v>0</v>
      </c>
      <c r="S252" s="31">
        <f t="shared" si="38"/>
        <v>0</v>
      </c>
      <c r="T252" s="31">
        <f t="shared" si="38"/>
        <v>0</v>
      </c>
      <c r="U252" s="31">
        <f t="shared" si="38"/>
        <v>0</v>
      </c>
      <c r="V252" s="31">
        <f t="shared" si="38"/>
        <v>0</v>
      </c>
      <c r="W252" s="31">
        <f t="shared" si="38"/>
        <v>0</v>
      </c>
      <c r="X252" s="66">
        <f t="shared" si="38"/>
        <v>5468.4002</v>
      </c>
      <c r="Y252" s="59">
        <f>X252/G246*100</f>
        <v>10936.8004</v>
      </c>
    </row>
    <row r="253" spans="1:25" ht="16.5" outlineLevel="3" thickBot="1">
      <c r="A253" s="80" t="s">
        <v>228</v>
      </c>
      <c r="B253" s="19">
        <v>951</v>
      </c>
      <c r="C253" s="9" t="s">
        <v>230</v>
      </c>
      <c r="D253" s="9" t="s">
        <v>276</v>
      </c>
      <c r="E253" s="9" t="s">
        <v>5</v>
      </c>
      <c r="F253" s="9"/>
      <c r="G253" s="143">
        <f>G254</f>
        <v>1043.11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66"/>
      <c r="Y253" s="59"/>
    </row>
    <row r="254" spans="1:25" ht="35.25" customHeight="1" outlineLevel="3" thickBot="1">
      <c r="A254" s="112" t="s">
        <v>138</v>
      </c>
      <c r="B254" s="19">
        <v>951</v>
      </c>
      <c r="C254" s="9" t="s">
        <v>230</v>
      </c>
      <c r="D254" s="9" t="s">
        <v>277</v>
      </c>
      <c r="E254" s="9" t="s">
        <v>5</v>
      </c>
      <c r="F254" s="9"/>
      <c r="G254" s="143">
        <f>G255</f>
        <v>1043.11</v>
      </c>
      <c r="H254" s="32">
        <f aca="true" t="shared" si="39" ref="H254:X254">H255</f>
        <v>0</v>
      </c>
      <c r="I254" s="32">
        <f t="shared" si="39"/>
        <v>0</v>
      </c>
      <c r="J254" s="32">
        <f t="shared" si="39"/>
        <v>0</v>
      </c>
      <c r="K254" s="32">
        <f t="shared" si="39"/>
        <v>0</v>
      </c>
      <c r="L254" s="32">
        <f t="shared" si="39"/>
        <v>0</v>
      </c>
      <c r="M254" s="32">
        <f t="shared" si="39"/>
        <v>0</v>
      </c>
      <c r="N254" s="32">
        <f t="shared" si="39"/>
        <v>0</v>
      </c>
      <c r="O254" s="32">
        <f t="shared" si="39"/>
        <v>0</v>
      </c>
      <c r="P254" s="32">
        <f t="shared" si="39"/>
        <v>0</v>
      </c>
      <c r="Q254" s="32">
        <f t="shared" si="39"/>
        <v>0</v>
      </c>
      <c r="R254" s="32">
        <f t="shared" si="39"/>
        <v>0</v>
      </c>
      <c r="S254" s="32">
        <f t="shared" si="39"/>
        <v>0</v>
      </c>
      <c r="T254" s="32">
        <f t="shared" si="39"/>
        <v>0</v>
      </c>
      <c r="U254" s="32">
        <f t="shared" si="39"/>
        <v>0</v>
      </c>
      <c r="V254" s="32">
        <f t="shared" si="39"/>
        <v>0</v>
      </c>
      <c r="W254" s="32">
        <f t="shared" si="39"/>
        <v>0</v>
      </c>
      <c r="X254" s="67">
        <f t="shared" si="39"/>
        <v>468.4002</v>
      </c>
      <c r="Y254" s="59" t="e">
        <f>X254/G248*100</f>
        <v>#DIV/0!</v>
      </c>
    </row>
    <row r="255" spans="1:25" ht="32.25" outlineLevel="5" thickBot="1">
      <c r="A255" s="112" t="s">
        <v>139</v>
      </c>
      <c r="B255" s="19">
        <v>951</v>
      </c>
      <c r="C255" s="9" t="s">
        <v>230</v>
      </c>
      <c r="D255" s="9" t="s">
        <v>278</v>
      </c>
      <c r="E255" s="9" t="s">
        <v>5</v>
      </c>
      <c r="F255" s="9"/>
      <c r="G255" s="143">
        <f>G256</f>
        <v>1043.11</v>
      </c>
      <c r="H255" s="26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44"/>
      <c r="X255" s="65">
        <v>468.4002</v>
      </c>
      <c r="Y255" s="59" t="e">
        <f>X255/G249*100</f>
        <v>#DIV/0!</v>
      </c>
    </row>
    <row r="256" spans="1:25" ht="16.5" outlineLevel="5" thickBot="1">
      <c r="A256" s="150" t="s">
        <v>229</v>
      </c>
      <c r="B256" s="90">
        <v>951</v>
      </c>
      <c r="C256" s="91" t="s">
        <v>230</v>
      </c>
      <c r="D256" s="91" t="s">
        <v>319</v>
      </c>
      <c r="E256" s="91" t="s">
        <v>5</v>
      </c>
      <c r="F256" s="91"/>
      <c r="G256" s="145">
        <f>G257</f>
        <v>1043.11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32.25" outlineLevel="5" thickBot="1">
      <c r="A257" s="5" t="s">
        <v>101</v>
      </c>
      <c r="B257" s="21">
        <v>951</v>
      </c>
      <c r="C257" s="6" t="s">
        <v>230</v>
      </c>
      <c r="D257" s="6" t="s">
        <v>319</v>
      </c>
      <c r="E257" s="6" t="s">
        <v>95</v>
      </c>
      <c r="F257" s="6"/>
      <c r="G257" s="149">
        <f>G258</f>
        <v>1043.11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32.25" outlineLevel="5" thickBot="1">
      <c r="A258" s="88" t="s">
        <v>103</v>
      </c>
      <c r="B258" s="92">
        <v>951</v>
      </c>
      <c r="C258" s="93" t="s">
        <v>230</v>
      </c>
      <c r="D258" s="93" t="s">
        <v>319</v>
      </c>
      <c r="E258" s="93" t="s">
        <v>97</v>
      </c>
      <c r="F258" s="93"/>
      <c r="G258" s="144">
        <v>1043.11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16.5" outlineLevel="5" thickBot="1">
      <c r="A259" s="80" t="s">
        <v>259</v>
      </c>
      <c r="B259" s="19">
        <v>951</v>
      </c>
      <c r="C259" s="9" t="s">
        <v>261</v>
      </c>
      <c r="D259" s="9" t="s">
        <v>276</v>
      </c>
      <c r="E259" s="9" t="s">
        <v>5</v>
      </c>
      <c r="F259" s="93"/>
      <c r="G259" s="143">
        <f>G260</f>
        <v>4974.20897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16.5" outlineLevel="5" thickBot="1">
      <c r="A260" s="13" t="s">
        <v>163</v>
      </c>
      <c r="B260" s="19">
        <v>951</v>
      </c>
      <c r="C260" s="9" t="s">
        <v>261</v>
      </c>
      <c r="D260" s="9" t="s">
        <v>276</v>
      </c>
      <c r="E260" s="9" t="s">
        <v>5</v>
      </c>
      <c r="F260" s="93"/>
      <c r="G260" s="143">
        <f>G261</f>
        <v>4974.20897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94" t="s">
        <v>242</v>
      </c>
      <c r="B261" s="90">
        <v>951</v>
      </c>
      <c r="C261" s="91" t="s">
        <v>261</v>
      </c>
      <c r="D261" s="91" t="s">
        <v>320</v>
      </c>
      <c r="E261" s="91" t="s">
        <v>5</v>
      </c>
      <c r="F261" s="91"/>
      <c r="G261" s="145">
        <f>G265+G262</f>
        <v>4974.20897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48" outlineLevel="5" thickBot="1">
      <c r="A262" s="5" t="s">
        <v>226</v>
      </c>
      <c r="B262" s="21">
        <v>951</v>
      </c>
      <c r="C262" s="6" t="s">
        <v>261</v>
      </c>
      <c r="D262" s="6" t="s">
        <v>321</v>
      </c>
      <c r="E262" s="6" t="s">
        <v>5</v>
      </c>
      <c r="F262" s="6"/>
      <c r="G262" s="149">
        <f>G263</f>
        <v>3702.33653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32.25" outlineLevel="5" thickBot="1">
      <c r="A263" s="88" t="s">
        <v>101</v>
      </c>
      <c r="B263" s="92">
        <v>951</v>
      </c>
      <c r="C263" s="93" t="s">
        <v>261</v>
      </c>
      <c r="D263" s="93" t="s">
        <v>321</v>
      </c>
      <c r="E263" s="93" t="s">
        <v>95</v>
      </c>
      <c r="F263" s="93"/>
      <c r="G263" s="144">
        <f>G264</f>
        <v>3702.33653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32.25" outlineLevel="5" thickBot="1">
      <c r="A264" s="88" t="s">
        <v>103</v>
      </c>
      <c r="B264" s="92">
        <v>951</v>
      </c>
      <c r="C264" s="93" t="s">
        <v>261</v>
      </c>
      <c r="D264" s="93" t="s">
        <v>321</v>
      </c>
      <c r="E264" s="93" t="s">
        <v>97</v>
      </c>
      <c r="F264" s="93"/>
      <c r="G264" s="144">
        <v>3702.33653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48" outlineLevel="5" thickBot="1">
      <c r="A265" s="5" t="s">
        <v>260</v>
      </c>
      <c r="B265" s="21">
        <v>951</v>
      </c>
      <c r="C265" s="6" t="s">
        <v>261</v>
      </c>
      <c r="D265" s="6" t="s">
        <v>322</v>
      </c>
      <c r="E265" s="6" t="s">
        <v>5</v>
      </c>
      <c r="F265" s="6"/>
      <c r="G265" s="149">
        <f>G266</f>
        <v>1271.87244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32.25" outlineLevel="5" thickBot="1">
      <c r="A266" s="88" t="s">
        <v>101</v>
      </c>
      <c r="B266" s="92">
        <v>951</v>
      </c>
      <c r="C266" s="93" t="s">
        <v>261</v>
      </c>
      <c r="D266" s="93" t="s">
        <v>322</v>
      </c>
      <c r="E266" s="93" t="s">
        <v>95</v>
      </c>
      <c r="F266" s="93"/>
      <c r="G266" s="144">
        <f>G267</f>
        <v>1271.87244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32.25" outlineLevel="5" thickBot="1">
      <c r="A267" s="88" t="s">
        <v>103</v>
      </c>
      <c r="B267" s="92">
        <v>951</v>
      </c>
      <c r="C267" s="93" t="s">
        <v>261</v>
      </c>
      <c r="D267" s="93" t="s">
        <v>322</v>
      </c>
      <c r="E267" s="93" t="s">
        <v>97</v>
      </c>
      <c r="F267" s="93"/>
      <c r="G267" s="144">
        <v>1271.87244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32.25" outlineLevel="5" thickBot="1">
      <c r="A268" s="8" t="s">
        <v>33</v>
      </c>
      <c r="B268" s="19">
        <v>951</v>
      </c>
      <c r="C268" s="9" t="s">
        <v>12</v>
      </c>
      <c r="D268" s="9" t="s">
        <v>276</v>
      </c>
      <c r="E268" s="9" t="s">
        <v>5</v>
      </c>
      <c r="F268" s="9"/>
      <c r="G268" s="143">
        <f>G280+G269</f>
        <v>50.35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</row>
    <row r="269" spans="1:25" ht="32.25" outlineLevel="5" thickBot="1">
      <c r="A269" s="112" t="s">
        <v>138</v>
      </c>
      <c r="B269" s="19">
        <v>951</v>
      </c>
      <c r="C269" s="9" t="s">
        <v>12</v>
      </c>
      <c r="D269" s="9" t="s">
        <v>277</v>
      </c>
      <c r="E269" s="9" t="s">
        <v>5</v>
      </c>
      <c r="F269" s="9"/>
      <c r="G269" s="10">
        <f>G270</f>
        <v>50.35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</row>
    <row r="270" spans="1:25" ht="32.25" outlineLevel="5" thickBot="1">
      <c r="A270" s="112" t="s">
        <v>139</v>
      </c>
      <c r="B270" s="19">
        <v>951</v>
      </c>
      <c r="C270" s="9" t="s">
        <v>12</v>
      </c>
      <c r="D270" s="9" t="s">
        <v>278</v>
      </c>
      <c r="E270" s="9" t="s">
        <v>5</v>
      </c>
      <c r="F270" s="9"/>
      <c r="G270" s="10">
        <f>G271+G277</f>
        <v>50.35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5"/>
      <c r="Y270" s="59"/>
    </row>
    <row r="271" spans="1:25" ht="48" outlineLevel="5" thickBot="1">
      <c r="A271" s="114" t="s">
        <v>204</v>
      </c>
      <c r="B271" s="90">
        <v>951</v>
      </c>
      <c r="C271" s="91" t="s">
        <v>12</v>
      </c>
      <c r="D271" s="91" t="s">
        <v>323</v>
      </c>
      <c r="E271" s="91" t="s">
        <v>5</v>
      </c>
      <c r="F271" s="91"/>
      <c r="G271" s="16">
        <f>G272+G275</f>
        <v>0.35000000000000003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</row>
    <row r="272" spans="1:25" ht="32.25" outlineLevel="5" thickBot="1">
      <c r="A272" s="5" t="s">
        <v>94</v>
      </c>
      <c r="B272" s="21">
        <v>951</v>
      </c>
      <c r="C272" s="6" t="s">
        <v>12</v>
      </c>
      <c r="D272" s="6" t="s">
        <v>323</v>
      </c>
      <c r="E272" s="6" t="s">
        <v>91</v>
      </c>
      <c r="F272" s="6"/>
      <c r="G272" s="7">
        <f>G273+G274</f>
        <v>0.30000000000000004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5"/>
      <c r="Y272" s="59"/>
    </row>
    <row r="273" spans="1:25" ht="32.25" outlineLevel="5" thickBot="1">
      <c r="A273" s="88" t="s">
        <v>273</v>
      </c>
      <c r="B273" s="92">
        <v>951</v>
      </c>
      <c r="C273" s="93" t="s">
        <v>12</v>
      </c>
      <c r="D273" s="93" t="s">
        <v>323</v>
      </c>
      <c r="E273" s="93" t="s">
        <v>92</v>
      </c>
      <c r="F273" s="93"/>
      <c r="G273" s="98">
        <v>0.23</v>
      </c>
      <c r="H273" s="55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75"/>
      <c r="Y273" s="59"/>
    </row>
    <row r="274" spans="1:25" ht="48" outlineLevel="5" thickBot="1">
      <c r="A274" s="88" t="s">
        <v>268</v>
      </c>
      <c r="B274" s="92">
        <v>951</v>
      </c>
      <c r="C274" s="93" t="s">
        <v>12</v>
      </c>
      <c r="D274" s="93" t="s">
        <v>323</v>
      </c>
      <c r="E274" s="93" t="s">
        <v>269</v>
      </c>
      <c r="F274" s="93"/>
      <c r="G274" s="98">
        <v>0.07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5"/>
      <c r="Y274" s="59"/>
    </row>
    <row r="275" spans="1:25" ht="32.25" outlineLevel="5" thickBot="1">
      <c r="A275" s="5" t="s">
        <v>101</v>
      </c>
      <c r="B275" s="21">
        <v>951</v>
      </c>
      <c r="C275" s="6" t="s">
        <v>12</v>
      </c>
      <c r="D275" s="6" t="s">
        <v>323</v>
      </c>
      <c r="E275" s="6" t="s">
        <v>95</v>
      </c>
      <c r="F275" s="6"/>
      <c r="G275" s="7">
        <f>G276</f>
        <v>0.05</v>
      </c>
      <c r="H275" s="55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75"/>
      <c r="Y275" s="59"/>
    </row>
    <row r="276" spans="1:25" ht="32.25" outlineLevel="5" thickBot="1">
      <c r="A276" s="88" t="s">
        <v>103</v>
      </c>
      <c r="B276" s="92">
        <v>951</v>
      </c>
      <c r="C276" s="93" t="s">
        <v>12</v>
      </c>
      <c r="D276" s="93" t="s">
        <v>323</v>
      </c>
      <c r="E276" s="93" t="s">
        <v>97</v>
      </c>
      <c r="F276" s="93"/>
      <c r="G276" s="98">
        <v>0.05</v>
      </c>
      <c r="H276" s="55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75"/>
      <c r="Y276" s="59"/>
    </row>
    <row r="277" spans="1:25" ht="32.25" outlineLevel="5" thickBot="1">
      <c r="A277" s="94" t="s">
        <v>231</v>
      </c>
      <c r="B277" s="90">
        <v>951</v>
      </c>
      <c r="C277" s="91" t="s">
        <v>12</v>
      </c>
      <c r="D277" s="91" t="s">
        <v>324</v>
      </c>
      <c r="E277" s="91" t="s">
        <v>5</v>
      </c>
      <c r="F277" s="91"/>
      <c r="G277" s="16">
        <f>G278</f>
        <v>50</v>
      </c>
      <c r="H277" s="55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75"/>
      <c r="Y277" s="59"/>
    </row>
    <row r="278" spans="1:25" ht="32.25" outlineLevel="5" thickBot="1">
      <c r="A278" s="5" t="s">
        <v>101</v>
      </c>
      <c r="B278" s="21">
        <v>951</v>
      </c>
      <c r="C278" s="6" t="s">
        <v>12</v>
      </c>
      <c r="D278" s="6" t="s">
        <v>324</v>
      </c>
      <c r="E278" s="6" t="s">
        <v>95</v>
      </c>
      <c r="F278" s="6"/>
      <c r="G278" s="7">
        <f>G279</f>
        <v>50</v>
      </c>
      <c r="H278" s="55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75"/>
      <c r="Y278" s="59"/>
    </row>
    <row r="279" spans="1:25" ht="32.25" outlineLevel="5" thickBot="1">
      <c r="A279" s="88" t="s">
        <v>103</v>
      </c>
      <c r="B279" s="92">
        <v>951</v>
      </c>
      <c r="C279" s="93" t="s">
        <v>12</v>
      </c>
      <c r="D279" s="93" t="s">
        <v>324</v>
      </c>
      <c r="E279" s="93" t="s">
        <v>97</v>
      </c>
      <c r="F279" s="93"/>
      <c r="G279" s="98">
        <v>50</v>
      </c>
      <c r="H279" s="55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75"/>
      <c r="Y279" s="59"/>
    </row>
    <row r="280" spans="1:25" ht="16.5" outlineLevel="5" thickBot="1">
      <c r="A280" s="13" t="s">
        <v>163</v>
      </c>
      <c r="B280" s="19">
        <v>951</v>
      </c>
      <c r="C280" s="11" t="s">
        <v>12</v>
      </c>
      <c r="D280" s="11" t="s">
        <v>276</v>
      </c>
      <c r="E280" s="11" t="s">
        <v>5</v>
      </c>
      <c r="F280" s="11"/>
      <c r="G280" s="146">
        <f>G281</f>
        <v>0</v>
      </c>
      <c r="H280" s="55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75"/>
      <c r="Y280" s="59"/>
    </row>
    <row r="281" spans="1:25" ht="32.25" outlineLevel="5" thickBot="1">
      <c r="A281" s="8" t="s">
        <v>242</v>
      </c>
      <c r="B281" s="19">
        <v>951</v>
      </c>
      <c r="C281" s="9" t="s">
        <v>12</v>
      </c>
      <c r="D281" s="9" t="s">
        <v>320</v>
      </c>
      <c r="E281" s="9" t="s">
        <v>5</v>
      </c>
      <c r="F281" s="9"/>
      <c r="G281" s="143">
        <f>G282</f>
        <v>0</v>
      </c>
      <c r="H281" s="55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75"/>
      <c r="Y281" s="59"/>
    </row>
    <row r="282" spans="1:25" ht="48" outlineLevel="5" thickBot="1">
      <c r="A282" s="94" t="s">
        <v>226</v>
      </c>
      <c r="B282" s="90">
        <v>951</v>
      </c>
      <c r="C282" s="91" t="s">
        <v>12</v>
      </c>
      <c r="D282" s="91" t="s">
        <v>325</v>
      </c>
      <c r="E282" s="91" t="s">
        <v>5</v>
      </c>
      <c r="F282" s="91"/>
      <c r="G282" s="145">
        <f>G283</f>
        <v>0</v>
      </c>
      <c r="H282" s="55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75"/>
      <c r="Y282" s="59"/>
    </row>
    <row r="283" spans="1:25" ht="32.25" outlineLevel="5" thickBot="1">
      <c r="A283" s="5" t="s">
        <v>101</v>
      </c>
      <c r="B283" s="21">
        <v>951</v>
      </c>
      <c r="C283" s="6" t="s">
        <v>12</v>
      </c>
      <c r="D283" s="6" t="s">
        <v>325</v>
      </c>
      <c r="E283" s="6" t="s">
        <v>95</v>
      </c>
      <c r="F283" s="6"/>
      <c r="G283" s="149">
        <f>G284</f>
        <v>0</v>
      </c>
      <c r="H283" s="55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75"/>
      <c r="Y283" s="59"/>
    </row>
    <row r="284" spans="1:25" ht="32.25" outlineLevel="5" thickBot="1">
      <c r="A284" s="88" t="s">
        <v>103</v>
      </c>
      <c r="B284" s="92">
        <v>951</v>
      </c>
      <c r="C284" s="93" t="s">
        <v>12</v>
      </c>
      <c r="D284" s="93" t="s">
        <v>325</v>
      </c>
      <c r="E284" s="93" t="s">
        <v>97</v>
      </c>
      <c r="F284" s="93"/>
      <c r="G284" s="144">
        <v>0</v>
      </c>
      <c r="H284" s="55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75"/>
      <c r="Y284" s="59"/>
    </row>
    <row r="285" spans="1:25" ht="19.5" outlineLevel="5" thickBot="1">
      <c r="A285" s="108" t="s">
        <v>47</v>
      </c>
      <c r="B285" s="18">
        <v>951</v>
      </c>
      <c r="C285" s="14" t="s">
        <v>46</v>
      </c>
      <c r="D285" s="14" t="s">
        <v>276</v>
      </c>
      <c r="E285" s="14" t="s">
        <v>5</v>
      </c>
      <c r="F285" s="14"/>
      <c r="G285" s="142">
        <f>G286+G296+G301</f>
        <v>11761.306900000001</v>
      </c>
      <c r="H285" s="55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75"/>
      <c r="Y285" s="59"/>
    </row>
    <row r="286" spans="1:25" ht="16.5" outlineLevel="5" thickBot="1">
      <c r="A286" s="124" t="s">
        <v>39</v>
      </c>
      <c r="B286" s="18">
        <v>951</v>
      </c>
      <c r="C286" s="39" t="s">
        <v>19</v>
      </c>
      <c r="D286" s="39" t="s">
        <v>276</v>
      </c>
      <c r="E286" s="39" t="s">
        <v>5</v>
      </c>
      <c r="F286" s="39"/>
      <c r="G286" s="162">
        <f>G287+G291</f>
        <v>10269.735700000001</v>
      </c>
      <c r="H286" s="55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75"/>
      <c r="Y286" s="59"/>
    </row>
    <row r="287" spans="1:25" ht="32.25" outlineLevel="5" thickBot="1">
      <c r="A287" s="112" t="s">
        <v>138</v>
      </c>
      <c r="B287" s="19">
        <v>951</v>
      </c>
      <c r="C287" s="9" t="s">
        <v>19</v>
      </c>
      <c r="D287" s="9" t="s">
        <v>277</v>
      </c>
      <c r="E287" s="9" t="s">
        <v>5</v>
      </c>
      <c r="F287" s="9"/>
      <c r="G287" s="143">
        <f>G288</f>
        <v>36.4827</v>
      </c>
      <c r="H287" s="55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75"/>
      <c r="Y287" s="59"/>
    </row>
    <row r="288" spans="1:25" ht="32.25" outlineLevel="5" thickBot="1">
      <c r="A288" s="112" t="s">
        <v>139</v>
      </c>
      <c r="B288" s="19">
        <v>951</v>
      </c>
      <c r="C288" s="9" t="s">
        <v>19</v>
      </c>
      <c r="D288" s="9" t="s">
        <v>278</v>
      </c>
      <c r="E288" s="9" t="s">
        <v>5</v>
      </c>
      <c r="F288" s="9"/>
      <c r="G288" s="143">
        <f>G289</f>
        <v>36.4827</v>
      </c>
      <c r="H288" s="55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75"/>
      <c r="Y288" s="59"/>
    </row>
    <row r="289" spans="1:25" ht="19.5" outlineLevel="5" thickBot="1">
      <c r="A289" s="94" t="s">
        <v>144</v>
      </c>
      <c r="B289" s="132">
        <v>951</v>
      </c>
      <c r="C289" s="91" t="s">
        <v>19</v>
      </c>
      <c r="D289" s="91" t="s">
        <v>366</v>
      </c>
      <c r="E289" s="91" t="s">
        <v>5</v>
      </c>
      <c r="F289" s="95"/>
      <c r="G289" s="145">
        <f>G290</f>
        <v>36.4827</v>
      </c>
      <c r="H289" s="55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75"/>
      <c r="Y289" s="59"/>
    </row>
    <row r="290" spans="1:25" ht="19.5" outlineLevel="5" thickBot="1">
      <c r="A290" s="5" t="s">
        <v>112</v>
      </c>
      <c r="B290" s="21">
        <v>951</v>
      </c>
      <c r="C290" s="6" t="s">
        <v>19</v>
      </c>
      <c r="D290" s="6" t="s">
        <v>366</v>
      </c>
      <c r="E290" s="6" t="s">
        <v>89</v>
      </c>
      <c r="F290" s="78"/>
      <c r="G290" s="149">
        <v>36.4827</v>
      </c>
      <c r="H290" s="55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75"/>
      <c r="Y290" s="59"/>
    </row>
    <row r="291" spans="1:25" ht="32.25" outlineLevel="4" thickBot="1">
      <c r="A291" s="80" t="s">
        <v>214</v>
      </c>
      <c r="B291" s="19">
        <v>951</v>
      </c>
      <c r="C291" s="9" t="s">
        <v>19</v>
      </c>
      <c r="D291" s="9" t="s">
        <v>326</v>
      </c>
      <c r="E291" s="9" t="s">
        <v>5</v>
      </c>
      <c r="F291" s="9"/>
      <c r="G291" s="143">
        <f>G292</f>
        <v>10233.253</v>
      </c>
      <c r="H291" s="32">
        <f aca="true" t="shared" si="40" ref="H291:X291">H292+H294</f>
        <v>0</v>
      </c>
      <c r="I291" s="32">
        <f t="shared" si="40"/>
        <v>0</v>
      </c>
      <c r="J291" s="32">
        <f t="shared" si="40"/>
        <v>0</v>
      </c>
      <c r="K291" s="32">
        <f t="shared" si="40"/>
        <v>0</v>
      </c>
      <c r="L291" s="32">
        <f t="shared" si="40"/>
        <v>0</v>
      </c>
      <c r="M291" s="32">
        <f t="shared" si="40"/>
        <v>0</v>
      </c>
      <c r="N291" s="32">
        <f t="shared" si="40"/>
        <v>0</v>
      </c>
      <c r="O291" s="32">
        <f t="shared" si="40"/>
        <v>0</v>
      </c>
      <c r="P291" s="32">
        <f t="shared" si="40"/>
        <v>0</v>
      </c>
      <c r="Q291" s="32">
        <f t="shared" si="40"/>
        <v>0</v>
      </c>
      <c r="R291" s="32">
        <f t="shared" si="40"/>
        <v>0</v>
      </c>
      <c r="S291" s="32">
        <f t="shared" si="40"/>
        <v>0</v>
      </c>
      <c r="T291" s="32">
        <f t="shared" si="40"/>
        <v>0</v>
      </c>
      <c r="U291" s="32">
        <f t="shared" si="40"/>
        <v>0</v>
      </c>
      <c r="V291" s="32">
        <f t="shared" si="40"/>
        <v>0</v>
      </c>
      <c r="W291" s="32">
        <f t="shared" si="40"/>
        <v>0</v>
      </c>
      <c r="X291" s="32">
        <f t="shared" si="40"/>
        <v>5000</v>
      </c>
      <c r="Y291" s="59" t="e">
        <f>X291/G281*100</f>
        <v>#DIV/0!</v>
      </c>
    </row>
    <row r="292" spans="1:25" ht="54.75" customHeight="1" outlineLevel="5" thickBot="1">
      <c r="A292" s="125" t="s">
        <v>164</v>
      </c>
      <c r="B292" s="132">
        <v>951</v>
      </c>
      <c r="C292" s="91" t="s">
        <v>19</v>
      </c>
      <c r="D292" s="91" t="s">
        <v>327</v>
      </c>
      <c r="E292" s="91" t="s">
        <v>5</v>
      </c>
      <c r="F292" s="95"/>
      <c r="G292" s="145">
        <f>G293</f>
        <v>10233.253</v>
      </c>
      <c r="H292" s="26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44"/>
      <c r="X292" s="65">
        <v>0</v>
      </c>
      <c r="Y292" s="59" t="e">
        <f>X292/G282*100</f>
        <v>#DIV/0!</v>
      </c>
    </row>
    <row r="293" spans="1:25" ht="36" customHeight="1" outlineLevel="5" thickBot="1">
      <c r="A293" s="5" t="s">
        <v>123</v>
      </c>
      <c r="B293" s="21">
        <v>951</v>
      </c>
      <c r="C293" s="6" t="s">
        <v>19</v>
      </c>
      <c r="D293" s="6" t="s">
        <v>327</v>
      </c>
      <c r="E293" s="6" t="s">
        <v>5</v>
      </c>
      <c r="F293" s="78"/>
      <c r="G293" s="149">
        <f>G294+G295</f>
        <v>10233.253</v>
      </c>
      <c r="H293" s="26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44"/>
      <c r="X293" s="65"/>
      <c r="Y293" s="59"/>
    </row>
    <row r="294" spans="1:25" ht="48" outlineLevel="5" thickBot="1">
      <c r="A294" s="96" t="s">
        <v>215</v>
      </c>
      <c r="B294" s="134">
        <v>951</v>
      </c>
      <c r="C294" s="93" t="s">
        <v>19</v>
      </c>
      <c r="D294" s="93" t="s">
        <v>327</v>
      </c>
      <c r="E294" s="93" t="s">
        <v>89</v>
      </c>
      <c r="F294" s="97"/>
      <c r="G294" s="144">
        <v>10000</v>
      </c>
      <c r="H294" s="26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44"/>
      <c r="X294" s="65">
        <v>5000</v>
      </c>
      <c r="Y294" s="59" t="e">
        <f>X294/G284*100</f>
        <v>#DIV/0!</v>
      </c>
    </row>
    <row r="295" spans="1:25" ht="19.5" outlineLevel="5" thickBot="1">
      <c r="A295" s="96" t="s">
        <v>87</v>
      </c>
      <c r="B295" s="134">
        <v>951</v>
      </c>
      <c r="C295" s="93" t="s">
        <v>19</v>
      </c>
      <c r="D295" s="93" t="s">
        <v>388</v>
      </c>
      <c r="E295" s="93" t="s">
        <v>88</v>
      </c>
      <c r="F295" s="97"/>
      <c r="G295" s="144">
        <v>233.253</v>
      </c>
      <c r="H295" s="55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75"/>
      <c r="Y295" s="59"/>
    </row>
    <row r="296" spans="1:25" ht="32.25" outlineLevel="5" thickBot="1">
      <c r="A296" s="124" t="s">
        <v>58</v>
      </c>
      <c r="B296" s="18">
        <v>951</v>
      </c>
      <c r="C296" s="39" t="s">
        <v>57</v>
      </c>
      <c r="D296" s="39" t="s">
        <v>276</v>
      </c>
      <c r="E296" s="39" t="s">
        <v>5</v>
      </c>
      <c r="F296" s="39"/>
      <c r="G296" s="119">
        <f>G297</f>
        <v>30</v>
      </c>
      <c r="H296" s="55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75"/>
      <c r="Y296" s="59"/>
    </row>
    <row r="297" spans="1:25" ht="19.5" outlineLevel="6" thickBot="1">
      <c r="A297" s="8" t="s">
        <v>243</v>
      </c>
      <c r="B297" s="19">
        <v>951</v>
      </c>
      <c r="C297" s="9" t="s">
        <v>57</v>
      </c>
      <c r="D297" s="9" t="s">
        <v>328</v>
      </c>
      <c r="E297" s="9" t="s">
        <v>5</v>
      </c>
      <c r="F297" s="9"/>
      <c r="G297" s="10">
        <f>G298</f>
        <v>30</v>
      </c>
      <c r="H297" s="29">
        <f aca="true" t="shared" si="41" ref="H297:X297">H305+H310</f>
        <v>0</v>
      </c>
      <c r="I297" s="29">
        <f t="shared" si="41"/>
        <v>0</v>
      </c>
      <c r="J297" s="29">
        <f t="shared" si="41"/>
        <v>0</v>
      </c>
      <c r="K297" s="29">
        <f t="shared" si="41"/>
        <v>0</v>
      </c>
      <c r="L297" s="29">
        <f t="shared" si="41"/>
        <v>0</v>
      </c>
      <c r="M297" s="29">
        <f t="shared" si="41"/>
        <v>0</v>
      </c>
      <c r="N297" s="29">
        <f t="shared" si="41"/>
        <v>0</v>
      </c>
      <c r="O297" s="29">
        <f t="shared" si="41"/>
        <v>0</v>
      </c>
      <c r="P297" s="29">
        <f t="shared" si="41"/>
        <v>0</v>
      </c>
      <c r="Q297" s="29">
        <f t="shared" si="41"/>
        <v>0</v>
      </c>
      <c r="R297" s="29">
        <f t="shared" si="41"/>
        <v>0</v>
      </c>
      <c r="S297" s="29">
        <f t="shared" si="41"/>
        <v>0</v>
      </c>
      <c r="T297" s="29">
        <f t="shared" si="41"/>
        <v>0</v>
      </c>
      <c r="U297" s="29">
        <f t="shared" si="41"/>
        <v>0</v>
      </c>
      <c r="V297" s="29">
        <f t="shared" si="41"/>
        <v>0</v>
      </c>
      <c r="W297" s="29">
        <f t="shared" si="41"/>
        <v>0</v>
      </c>
      <c r="X297" s="73">
        <f t="shared" si="41"/>
        <v>1409.01825</v>
      </c>
      <c r="Y297" s="59">
        <f>X297/G291*100</f>
        <v>13.769016069474683</v>
      </c>
    </row>
    <row r="298" spans="1:25" ht="48" outlineLevel="6" thickBot="1">
      <c r="A298" s="114" t="s">
        <v>165</v>
      </c>
      <c r="B298" s="90">
        <v>951</v>
      </c>
      <c r="C298" s="91" t="s">
        <v>57</v>
      </c>
      <c r="D298" s="91" t="s">
        <v>329</v>
      </c>
      <c r="E298" s="91" t="s">
        <v>5</v>
      </c>
      <c r="F298" s="91"/>
      <c r="G298" s="16">
        <f>G299</f>
        <v>30</v>
      </c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73"/>
      <c r="Y298" s="59"/>
    </row>
    <row r="299" spans="1:25" ht="32.25" outlineLevel="6" thickBot="1">
      <c r="A299" s="5" t="s">
        <v>101</v>
      </c>
      <c r="B299" s="21">
        <v>951</v>
      </c>
      <c r="C299" s="6" t="s">
        <v>57</v>
      </c>
      <c r="D299" s="6" t="s">
        <v>329</v>
      </c>
      <c r="E299" s="6" t="s">
        <v>95</v>
      </c>
      <c r="F299" s="6"/>
      <c r="G299" s="7">
        <f>G300</f>
        <v>30</v>
      </c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3"/>
      <c r="Y299" s="59"/>
    </row>
    <row r="300" spans="1:25" ht="32.25" outlineLevel="6" thickBot="1">
      <c r="A300" s="88" t="s">
        <v>103</v>
      </c>
      <c r="B300" s="92">
        <v>951</v>
      </c>
      <c r="C300" s="93" t="s">
        <v>57</v>
      </c>
      <c r="D300" s="93" t="s">
        <v>329</v>
      </c>
      <c r="E300" s="93" t="s">
        <v>97</v>
      </c>
      <c r="F300" s="93"/>
      <c r="G300" s="98">
        <v>30</v>
      </c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3"/>
      <c r="Y300" s="59"/>
    </row>
    <row r="301" spans="1:25" ht="19.5" outlineLevel="6" thickBot="1">
      <c r="A301" s="124" t="s">
        <v>34</v>
      </c>
      <c r="B301" s="18">
        <v>951</v>
      </c>
      <c r="C301" s="39" t="s">
        <v>13</v>
      </c>
      <c r="D301" s="39" t="s">
        <v>276</v>
      </c>
      <c r="E301" s="39" t="s">
        <v>5</v>
      </c>
      <c r="F301" s="39"/>
      <c r="G301" s="162">
        <f>G302</f>
        <v>1461.5711999999999</v>
      </c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3"/>
      <c r="Y301" s="59"/>
    </row>
    <row r="302" spans="1:25" ht="32.25" outlineLevel="6" thickBot="1">
      <c r="A302" s="112" t="s">
        <v>138</v>
      </c>
      <c r="B302" s="19">
        <v>951</v>
      </c>
      <c r="C302" s="9" t="s">
        <v>13</v>
      </c>
      <c r="D302" s="9" t="s">
        <v>277</v>
      </c>
      <c r="E302" s="9" t="s">
        <v>5</v>
      </c>
      <c r="F302" s="9"/>
      <c r="G302" s="143">
        <f>G303</f>
        <v>1461.5711999999999</v>
      </c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3"/>
      <c r="Y302" s="59"/>
    </row>
    <row r="303" spans="1:25" ht="32.25" outlineLevel="6" thickBot="1">
      <c r="A303" s="112" t="s">
        <v>139</v>
      </c>
      <c r="B303" s="19">
        <v>951</v>
      </c>
      <c r="C303" s="11" t="s">
        <v>13</v>
      </c>
      <c r="D303" s="11" t="s">
        <v>278</v>
      </c>
      <c r="E303" s="11" t="s">
        <v>5</v>
      </c>
      <c r="F303" s="11"/>
      <c r="G303" s="146">
        <f>G304</f>
        <v>1461.5711999999999</v>
      </c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3"/>
      <c r="Y303" s="59"/>
    </row>
    <row r="304" spans="1:25" ht="48" outlineLevel="6" thickBot="1">
      <c r="A304" s="113" t="s">
        <v>212</v>
      </c>
      <c r="B304" s="130">
        <v>951</v>
      </c>
      <c r="C304" s="91" t="s">
        <v>13</v>
      </c>
      <c r="D304" s="91" t="s">
        <v>280</v>
      </c>
      <c r="E304" s="91" t="s">
        <v>5</v>
      </c>
      <c r="F304" s="91"/>
      <c r="G304" s="145">
        <f>G305+G309</f>
        <v>1461.5711999999999</v>
      </c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73"/>
      <c r="Y304" s="59"/>
    </row>
    <row r="305" spans="1:25" ht="32.25" outlineLevel="6" thickBot="1">
      <c r="A305" s="5" t="s">
        <v>94</v>
      </c>
      <c r="B305" s="21">
        <v>951</v>
      </c>
      <c r="C305" s="6" t="s">
        <v>13</v>
      </c>
      <c r="D305" s="6" t="s">
        <v>280</v>
      </c>
      <c r="E305" s="6" t="s">
        <v>91</v>
      </c>
      <c r="F305" s="6"/>
      <c r="G305" s="149">
        <f>G306+G307+G308</f>
        <v>1461.5711999999999</v>
      </c>
      <c r="H305" s="10">
        <f aca="true" t="shared" si="42" ref="H305:X306">H306</f>
        <v>0</v>
      </c>
      <c r="I305" s="10">
        <f t="shared" si="42"/>
        <v>0</v>
      </c>
      <c r="J305" s="10">
        <f t="shared" si="42"/>
        <v>0</v>
      </c>
      <c r="K305" s="10">
        <f t="shared" si="42"/>
        <v>0</v>
      </c>
      <c r="L305" s="10">
        <f t="shared" si="42"/>
        <v>0</v>
      </c>
      <c r="M305" s="10">
        <f t="shared" si="42"/>
        <v>0</v>
      </c>
      <c r="N305" s="10">
        <f t="shared" si="42"/>
        <v>0</v>
      </c>
      <c r="O305" s="10">
        <f t="shared" si="42"/>
        <v>0</v>
      </c>
      <c r="P305" s="10">
        <f t="shared" si="42"/>
        <v>0</v>
      </c>
      <c r="Q305" s="10">
        <f t="shared" si="42"/>
        <v>0</v>
      </c>
      <c r="R305" s="10">
        <f t="shared" si="42"/>
        <v>0</v>
      </c>
      <c r="S305" s="10">
        <f t="shared" si="42"/>
        <v>0</v>
      </c>
      <c r="T305" s="10">
        <f t="shared" si="42"/>
        <v>0</v>
      </c>
      <c r="U305" s="10">
        <f t="shared" si="42"/>
        <v>0</v>
      </c>
      <c r="V305" s="10">
        <f t="shared" si="42"/>
        <v>0</v>
      </c>
      <c r="W305" s="10">
        <f t="shared" si="42"/>
        <v>0</v>
      </c>
      <c r="X305" s="66">
        <f t="shared" si="42"/>
        <v>0</v>
      </c>
      <c r="Y305" s="59">
        <f>X305/G299*100</f>
        <v>0</v>
      </c>
    </row>
    <row r="306" spans="1:25" ht="32.25" outlineLevel="6" thickBot="1">
      <c r="A306" s="88" t="s">
        <v>273</v>
      </c>
      <c r="B306" s="92">
        <v>951</v>
      </c>
      <c r="C306" s="93" t="s">
        <v>13</v>
      </c>
      <c r="D306" s="93" t="s">
        <v>280</v>
      </c>
      <c r="E306" s="93" t="s">
        <v>92</v>
      </c>
      <c r="F306" s="93"/>
      <c r="G306" s="144">
        <v>1116.26</v>
      </c>
      <c r="H306" s="12">
        <f t="shared" si="42"/>
        <v>0</v>
      </c>
      <c r="I306" s="12">
        <f t="shared" si="42"/>
        <v>0</v>
      </c>
      <c r="J306" s="12">
        <f t="shared" si="42"/>
        <v>0</v>
      </c>
      <c r="K306" s="12">
        <f t="shared" si="42"/>
        <v>0</v>
      </c>
      <c r="L306" s="12">
        <f t="shared" si="42"/>
        <v>0</v>
      </c>
      <c r="M306" s="12">
        <f t="shared" si="42"/>
        <v>0</v>
      </c>
      <c r="N306" s="12">
        <f t="shared" si="42"/>
        <v>0</v>
      </c>
      <c r="O306" s="12">
        <f t="shared" si="42"/>
        <v>0</v>
      </c>
      <c r="P306" s="12">
        <f t="shared" si="42"/>
        <v>0</v>
      </c>
      <c r="Q306" s="12">
        <f t="shared" si="42"/>
        <v>0</v>
      </c>
      <c r="R306" s="12">
        <f t="shared" si="42"/>
        <v>0</v>
      </c>
      <c r="S306" s="12">
        <f t="shared" si="42"/>
        <v>0</v>
      </c>
      <c r="T306" s="12">
        <f t="shared" si="42"/>
        <v>0</v>
      </c>
      <c r="U306" s="12">
        <f t="shared" si="42"/>
        <v>0</v>
      </c>
      <c r="V306" s="12">
        <f t="shared" si="42"/>
        <v>0</v>
      </c>
      <c r="W306" s="12">
        <f t="shared" si="42"/>
        <v>0</v>
      </c>
      <c r="X306" s="67">
        <f t="shared" si="42"/>
        <v>0</v>
      </c>
      <c r="Y306" s="59">
        <f>X306/G300*100</f>
        <v>0</v>
      </c>
    </row>
    <row r="307" spans="1:25" ht="48" outlineLevel="6" thickBot="1">
      <c r="A307" s="88" t="s">
        <v>275</v>
      </c>
      <c r="B307" s="92">
        <v>951</v>
      </c>
      <c r="C307" s="93" t="s">
        <v>13</v>
      </c>
      <c r="D307" s="93" t="s">
        <v>280</v>
      </c>
      <c r="E307" s="93" t="s">
        <v>93</v>
      </c>
      <c r="F307" s="93"/>
      <c r="G307" s="144">
        <v>5.7212</v>
      </c>
      <c r="H307" s="24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42"/>
      <c r="X307" s="65">
        <v>0</v>
      </c>
      <c r="Y307" s="59">
        <f>X307/G301*100</f>
        <v>0</v>
      </c>
    </row>
    <row r="308" spans="1:25" ht="48" outlineLevel="6" thickBot="1">
      <c r="A308" s="88" t="s">
        <v>268</v>
      </c>
      <c r="B308" s="92">
        <v>951</v>
      </c>
      <c r="C308" s="93" t="s">
        <v>13</v>
      </c>
      <c r="D308" s="93" t="s">
        <v>280</v>
      </c>
      <c r="E308" s="93" t="s">
        <v>269</v>
      </c>
      <c r="F308" s="93"/>
      <c r="G308" s="144">
        <v>339.59</v>
      </c>
      <c r="H308" s="77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5"/>
      <c r="Y308" s="59"/>
    </row>
    <row r="309" spans="1:25" ht="32.25" outlineLevel="6" thickBot="1">
      <c r="A309" s="5" t="s">
        <v>101</v>
      </c>
      <c r="B309" s="21">
        <v>951</v>
      </c>
      <c r="C309" s="6" t="s">
        <v>13</v>
      </c>
      <c r="D309" s="6" t="s">
        <v>280</v>
      </c>
      <c r="E309" s="6" t="s">
        <v>95</v>
      </c>
      <c r="F309" s="6"/>
      <c r="G309" s="149">
        <f>G310</f>
        <v>0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</row>
    <row r="310" spans="1:25" ht="32.25" outlineLevel="6" thickBot="1">
      <c r="A310" s="88" t="s">
        <v>103</v>
      </c>
      <c r="B310" s="92">
        <v>951</v>
      </c>
      <c r="C310" s="93" t="s">
        <v>13</v>
      </c>
      <c r="D310" s="93" t="s">
        <v>280</v>
      </c>
      <c r="E310" s="93" t="s">
        <v>97</v>
      </c>
      <c r="F310" s="93"/>
      <c r="G310" s="144">
        <v>0</v>
      </c>
      <c r="H310" s="31">
        <f aca="true" t="shared" si="43" ref="H310:X311">H311</f>
        <v>0</v>
      </c>
      <c r="I310" s="31">
        <f t="shared" si="43"/>
        <v>0</v>
      </c>
      <c r="J310" s="31">
        <f t="shared" si="43"/>
        <v>0</v>
      </c>
      <c r="K310" s="31">
        <f t="shared" si="43"/>
        <v>0</v>
      </c>
      <c r="L310" s="31">
        <f t="shared" si="43"/>
        <v>0</v>
      </c>
      <c r="M310" s="31">
        <f t="shared" si="43"/>
        <v>0</v>
      </c>
      <c r="N310" s="31">
        <f t="shared" si="43"/>
        <v>0</v>
      </c>
      <c r="O310" s="31">
        <f t="shared" si="43"/>
        <v>0</v>
      </c>
      <c r="P310" s="31">
        <f t="shared" si="43"/>
        <v>0</v>
      </c>
      <c r="Q310" s="31">
        <f t="shared" si="43"/>
        <v>0</v>
      </c>
      <c r="R310" s="31">
        <f t="shared" si="43"/>
        <v>0</v>
      </c>
      <c r="S310" s="31">
        <f t="shared" si="43"/>
        <v>0</v>
      </c>
      <c r="T310" s="31">
        <f t="shared" si="43"/>
        <v>0</v>
      </c>
      <c r="U310" s="31">
        <f t="shared" si="43"/>
        <v>0</v>
      </c>
      <c r="V310" s="31">
        <f t="shared" si="43"/>
        <v>0</v>
      </c>
      <c r="W310" s="31">
        <f t="shared" si="43"/>
        <v>0</v>
      </c>
      <c r="X310" s="66">
        <f t="shared" si="43"/>
        <v>1409.01825</v>
      </c>
      <c r="Y310" s="59">
        <f>X310/G304*100</f>
        <v>96.40435238461185</v>
      </c>
    </row>
    <row r="311" spans="1:25" ht="19.5" outlineLevel="6" thickBot="1">
      <c r="A311" s="108" t="s">
        <v>64</v>
      </c>
      <c r="B311" s="18">
        <v>951</v>
      </c>
      <c r="C311" s="14" t="s">
        <v>45</v>
      </c>
      <c r="D311" s="14" t="s">
        <v>276</v>
      </c>
      <c r="E311" s="14" t="s">
        <v>5</v>
      </c>
      <c r="F311" s="14"/>
      <c r="G311" s="15">
        <f>G312</f>
        <v>20924.58796</v>
      </c>
      <c r="H311" s="32">
        <f t="shared" si="43"/>
        <v>0</v>
      </c>
      <c r="I311" s="32">
        <f t="shared" si="43"/>
        <v>0</v>
      </c>
      <c r="J311" s="32">
        <f t="shared" si="43"/>
        <v>0</v>
      </c>
      <c r="K311" s="32">
        <f t="shared" si="43"/>
        <v>0</v>
      </c>
      <c r="L311" s="32">
        <f t="shared" si="43"/>
        <v>0</v>
      </c>
      <c r="M311" s="32">
        <f t="shared" si="43"/>
        <v>0</v>
      </c>
      <c r="N311" s="32">
        <f t="shared" si="43"/>
        <v>0</v>
      </c>
      <c r="O311" s="32">
        <f t="shared" si="43"/>
        <v>0</v>
      </c>
      <c r="P311" s="32">
        <f t="shared" si="43"/>
        <v>0</v>
      </c>
      <c r="Q311" s="32">
        <f t="shared" si="43"/>
        <v>0</v>
      </c>
      <c r="R311" s="32">
        <f t="shared" si="43"/>
        <v>0</v>
      </c>
      <c r="S311" s="32">
        <f t="shared" si="43"/>
        <v>0</v>
      </c>
      <c r="T311" s="32">
        <f t="shared" si="43"/>
        <v>0</v>
      </c>
      <c r="U311" s="32">
        <f t="shared" si="43"/>
        <v>0</v>
      </c>
      <c r="V311" s="32">
        <f t="shared" si="43"/>
        <v>0</v>
      </c>
      <c r="W311" s="32">
        <f t="shared" si="43"/>
        <v>0</v>
      </c>
      <c r="X311" s="67">
        <f t="shared" si="43"/>
        <v>1409.01825</v>
      </c>
      <c r="Y311" s="59">
        <f>X311/G305*100</f>
        <v>96.40435238461185</v>
      </c>
    </row>
    <row r="312" spans="1:25" ht="16.5" outlineLevel="6" thickBot="1">
      <c r="A312" s="8" t="s">
        <v>35</v>
      </c>
      <c r="B312" s="19">
        <v>951</v>
      </c>
      <c r="C312" s="9" t="s">
        <v>14</v>
      </c>
      <c r="D312" s="9" t="s">
        <v>276</v>
      </c>
      <c r="E312" s="9" t="s">
        <v>5</v>
      </c>
      <c r="F312" s="9"/>
      <c r="G312" s="10">
        <f>G313+G317+G342+G346+G350+G354</f>
        <v>20924.58796</v>
      </c>
      <c r="H312" s="34">
        <f aca="true" t="shared" si="44" ref="H312:X312">H317</f>
        <v>0</v>
      </c>
      <c r="I312" s="34">
        <f t="shared" si="44"/>
        <v>0</v>
      </c>
      <c r="J312" s="34">
        <f t="shared" si="44"/>
        <v>0</v>
      </c>
      <c r="K312" s="34">
        <f t="shared" si="44"/>
        <v>0</v>
      </c>
      <c r="L312" s="34">
        <f t="shared" si="44"/>
        <v>0</v>
      </c>
      <c r="M312" s="34">
        <f t="shared" si="44"/>
        <v>0</v>
      </c>
      <c r="N312" s="34">
        <f t="shared" si="44"/>
        <v>0</v>
      </c>
      <c r="O312" s="34">
        <f t="shared" si="44"/>
        <v>0</v>
      </c>
      <c r="P312" s="34">
        <f t="shared" si="44"/>
        <v>0</v>
      </c>
      <c r="Q312" s="34">
        <f t="shared" si="44"/>
        <v>0</v>
      </c>
      <c r="R312" s="34">
        <f t="shared" si="44"/>
        <v>0</v>
      </c>
      <c r="S312" s="34">
        <f t="shared" si="44"/>
        <v>0</v>
      </c>
      <c r="T312" s="34">
        <f t="shared" si="44"/>
        <v>0</v>
      </c>
      <c r="U312" s="34">
        <f t="shared" si="44"/>
        <v>0</v>
      </c>
      <c r="V312" s="34">
        <f t="shared" si="44"/>
        <v>0</v>
      </c>
      <c r="W312" s="34">
        <f t="shared" si="44"/>
        <v>0</v>
      </c>
      <c r="X312" s="68">
        <f t="shared" si="44"/>
        <v>1409.01825</v>
      </c>
      <c r="Y312" s="59">
        <f>X312/G306*100</f>
        <v>126.22670793542723</v>
      </c>
    </row>
    <row r="313" spans="1:25" ht="32.25" outlineLevel="6" thickBot="1">
      <c r="A313" s="112" t="s">
        <v>138</v>
      </c>
      <c r="B313" s="19">
        <v>951</v>
      </c>
      <c r="C313" s="9" t="s">
        <v>14</v>
      </c>
      <c r="D313" s="9" t="s">
        <v>277</v>
      </c>
      <c r="E313" s="9" t="s">
        <v>5</v>
      </c>
      <c r="F313" s="9"/>
      <c r="G313" s="10">
        <f>G314</f>
        <v>73.39154</v>
      </c>
      <c r="H313" s="55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82"/>
      <c r="Y313" s="59"/>
    </row>
    <row r="314" spans="1:25" ht="32.25" outlineLevel="6" thickBot="1">
      <c r="A314" s="112" t="s">
        <v>139</v>
      </c>
      <c r="B314" s="19">
        <v>951</v>
      </c>
      <c r="C314" s="9" t="s">
        <v>14</v>
      </c>
      <c r="D314" s="9" t="s">
        <v>278</v>
      </c>
      <c r="E314" s="9" t="s">
        <v>5</v>
      </c>
      <c r="F314" s="9"/>
      <c r="G314" s="10">
        <f>G315</f>
        <v>73.39154</v>
      </c>
      <c r="H314" s="55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82"/>
      <c r="Y314" s="59"/>
    </row>
    <row r="315" spans="1:25" ht="16.5" outlineLevel="6" thickBot="1">
      <c r="A315" s="94" t="s">
        <v>144</v>
      </c>
      <c r="B315" s="90">
        <v>951</v>
      </c>
      <c r="C315" s="91" t="s">
        <v>14</v>
      </c>
      <c r="D315" s="91" t="s">
        <v>366</v>
      </c>
      <c r="E315" s="91" t="s">
        <v>5</v>
      </c>
      <c r="F315" s="91"/>
      <c r="G315" s="16">
        <f>G316</f>
        <v>73.39154</v>
      </c>
      <c r="H315" s="55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82"/>
      <c r="Y315" s="59"/>
    </row>
    <row r="316" spans="1:25" ht="16.5" outlineLevel="6" thickBot="1">
      <c r="A316" s="5" t="s">
        <v>112</v>
      </c>
      <c r="B316" s="21">
        <v>951</v>
      </c>
      <c r="C316" s="6" t="s">
        <v>14</v>
      </c>
      <c r="D316" s="6" t="s">
        <v>366</v>
      </c>
      <c r="E316" s="6" t="s">
        <v>89</v>
      </c>
      <c r="F316" s="6"/>
      <c r="G316" s="7">
        <v>73.39154</v>
      </c>
      <c r="H316" s="55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82"/>
      <c r="Y316" s="59"/>
    </row>
    <row r="317" spans="1:25" ht="19.5" outlineLevel="6" thickBot="1">
      <c r="A317" s="13" t="s">
        <v>166</v>
      </c>
      <c r="B317" s="19">
        <v>951</v>
      </c>
      <c r="C317" s="11" t="s">
        <v>14</v>
      </c>
      <c r="D317" s="11" t="s">
        <v>330</v>
      </c>
      <c r="E317" s="11" t="s">
        <v>5</v>
      </c>
      <c r="F317" s="11"/>
      <c r="G317" s="12">
        <f>G318+G322</f>
        <v>20451.19642</v>
      </c>
      <c r="H317" s="24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42"/>
      <c r="X317" s="65">
        <v>1409.01825</v>
      </c>
      <c r="Y317" s="59">
        <f>X317/G307*100</f>
        <v>24628.019471439562</v>
      </c>
    </row>
    <row r="318" spans="1:25" ht="19.5" outlineLevel="6" thickBot="1">
      <c r="A318" s="94" t="s">
        <v>124</v>
      </c>
      <c r="B318" s="90">
        <v>951</v>
      </c>
      <c r="C318" s="91" t="s">
        <v>14</v>
      </c>
      <c r="D318" s="91" t="s">
        <v>331</v>
      </c>
      <c r="E318" s="91" t="s">
        <v>5</v>
      </c>
      <c r="F318" s="91"/>
      <c r="G318" s="16">
        <f>G319</f>
        <v>1070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32.25" outlineLevel="6" thickBot="1">
      <c r="A319" s="79" t="s">
        <v>167</v>
      </c>
      <c r="B319" s="21">
        <v>951</v>
      </c>
      <c r="C319" s="6" t="s">
        <v>14</v>
      </c>
      <c r="D319" s="6" t="s">
        <v>332</v>
      </c>
      <c r="E319" s="6" t="s">
        <v>5</v>
      </c>
      <c r="F319" s="6"/>
      <c r="G319" s="7">
        <f>G320</f>
        <v>1070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32.25" outlineLevel="6" thickBot="1">
      <c r="A320" s="88" t="s">
        <v>101</v>
      </c>
      <c r="B320" s="92">
        <v>951</v>
      </c>
      <c r="C320" s="93" t="s">
        <v>14</v>
      </c>
      <c r="D320" s="93" t="s">
        <v>332</v>
      </c>
      <c r="E320" s="93" t="s">
        <v>95</v>
      </c>
      <c r="F320" s="93"/>
      <c r="G320" s="98">
        <f>G321</f>
        <v>1070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32.25" outlineLevel="6" thickBot="1">
      <c r="A321" s="88" t="s">
        <v>103</v>
      </c>
      <c r="B321" s="92">
        <v>951</v>
      </c>
      <c r="C321" s="93" t="s">
        <v>14</v>
      </c>
      <c r="D321" s="93" t="s">
        <v>332</v>
      </c>
      <c r="E321" s="93" t="s">
        <v>97</v>
      </c>
      <c r="F321" s="93"/>
      <c r="G321" s="98">
        <v>1070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32.25" outlineLevel="6" thickBot="1">
      <c r="A322" s="114" t="s">
        <v>168</v>
      </c>
      <c r="B322" s="90">
        <v>951</v>
      </c>
      <c r="C322" s="91" t="s">
        <v>14</v>
      </c>
      <c r="D322" s="91" t="s">
        <v>333</v>
      </c>
      <c r="E322" s="91" t="s">
        <v>5</v>
      </c>
      <c r="F322" s="91"/>
      <c r="G322" s="16">
        <f>G323+G327+G330+G333+G336+G339</f>
        <v>19381.19642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32.25" outlineLevel="6" thickBot="1">
      <c r="A323" s="5" t="s">
        <v>169</v>
      </c>
      <c r="B323" s="21">
        <v>951</v>
      </c>
      <c r="C323" s="6" t="s">
        <v>14</v>
      </c>
      <c r="D323" s="6" t="s">
        <v>334</v>
      </c>
      <c r="E323" s="6" t="s">
        <v>5</v>
      </c>
      <c r="F323" s="6"/>
      <c r="G323" s="7">
        <f>G324</f>
        <v>11012.24342</v>
      </c>
      <c r="H323" s="29">
        <f aca="true" t="shared" si="45" ref="H323:X323">H324</f>
        <v>0</v>
      </c>
      <c r="I323" s="29">
        <f t="shared" si="45"/>
        <v>0</v>
      </c>
      <c r="J323" s="29">
        <f t="shared" si="45"/>
        <v>0</v>
      </c>
      <c r="K323" s="29">
        <f t="shared" si="45"/>
        <v>0</v>
      </c>
      <c r="L323" s="29">
        <f t="shared" si="45"/>
        <v>0</v>
      </c>
      <c r="M323" s="29">
        <f t="shared" si="45"/>
        <v>0</v>
      </c>
      <c r="N323" s="29">
        <f t="shared" si="45"/>
        <v>0</v>
      </c>
      <c r="O323" s="29">
        <f t="shared" si="45"/>
        <v>0</v>
      </c>
      <c r="P323" s="29">
        <f t="shared" si="45"/>
        <v>0</v>
      </c>
      <c r="Q323" s="29">
        <f t="shared" si="45"/>
        <v>0</v>
      </c>
      <c r="R323" s="29">
        <f t="shared" si="45"/>
        <v>0</v>
      </c>
      <c r="S323" s="29">
        <f t="shared" si="45"/>
        <v>0</v>
      </c>
      <c r="T323" s="29">
        <f t="shared" si="45"/>
        <v>0</v>
      </c>
      <c r="U323" s="29">
        <f t="shared" si="45"/>
        <v>0</v>
      </c>
      <c r="V323" s="29">
        <f t="shared" si="45"/>
        <v>0</v>
      </c>
      <c r="W323" s="29">
        <f t="shared" si="45"/>
        <v>0</v>
      </c>
      <c r="X323" s="73">
        <f t="shared" si="45"/>
        <v>669.14176</v>
      </c>
      <c r="Y323" s="59">
        <f>X323/G317*100</f>
        <v>3.2718954248839</v>
      </c>
    </row>
    <row r="324" spans="1:25" ht="16.5" outlineLevel="6" thickBot="1">
      <c r="A324" s="88" t="s">
        <v>123</v>
      </c>
      <c r="B324" s="92">
        <v>951</v>
      </c>
      <c r="C324" s="93" t="s">
        <v>14</v>
      </c>
      <c r="D324" s="93" t="s">
        <v>334</v>
      </c>
      <c r="E324" s="93" t="s">
        <v>122</v>
      </c>
      <c r="F324" s="93"/>
      <c r="G324" s="98">
        <f>G325+G326</f>
        <v>11012.24342</v>
      </c>
      <c r="H324" s="10">
        <f aca="true" t="shared" si="46" ref="H324:X324">H352</f>
        <v>0</v>
      </c>
      <c r="I324" s="10">
        <f t="shared" si="46"/>
        <v>0</v>
      </c>
      <c r="J324" s="10">
        <f t="shared" si="46"/>
        <v>0</v>
      </c>
      <c r="K324" s="10">
        <f t="shared" si="46"/>
        <v>0</v>
      </c>
      <c r="L324" s="10">
        <f t="shared" si="46"/>
        <v>0</v>
      </c>
      <c r="M324" s="10">
        <f t="shared" si="46"/>
        <v>0</v>
      </c>
      <c r="N324" s="10">
        <f t="shared" si="46"/>
        <v>0</v>
      </c>
      <c r="O324" s="10">
        <f t="shared" si="46"/>
        <v>0</v>
      </c>
      <c r="P324" s="10">
        <f t="shared" si="46"/>
        <v>0</v>
      </c>
      <c r="Q324" s="10">
        <f t="shared" si="46"/>
        <v>0</v>
      </c>
      <c r="R324" s="10">
        <f t="shared" si="46"/>
        <v>0</v>
      </c>
      <c r="S324" s="10">
        <f t="shared" si="46"/>
        <v>0</v>
      </c>
      <c r="T324" s="10">
        <f t="shared" si="46"/>
        <v>0</v>
      </c>
      <c r="U324" s="10">
        <f t="shared" si="46"/>
        <v>0</v>
      </c>
      <c r="V324" s="10">
        <f t="shared" si="46"/>
        <v>0</v>
      </c>
      <c r="W324" s="10">
        <f t="shared" si="46"/>
        <v>0</v>
      </c>
      <c r="X324" s="66">
        <f t="shared" si="46"/>
        <v>669.14176</v>
      </c>
      <c r="Y324" s="59">
        <f>X324/G318*100</f>
        <v>62.53661308411215</v>
      </c>
    </row>
    <row r="325" spans="1:25" ht="48" outlineLevel="6" thickBot="1">
      <c r="A325" s="99" t="s">
        <v>215</v>
      </c>
      <c r="B325" s="92">
        <v>951</v>
      </c>
      <c r="C325" s="93" t="s">
        <v>14</v>
      </c>
      <c r="D325" s="93" t="s">
        <v>334</v>
      </c>
      <c r="E325" s="93" t="s">
        <v>89</v>
      </c>
      <c r="F325" s="93"/>
      <c r="G325" s="98">
        <v>10756</v>
      </c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66"/>
      <c r="Y325" s="59"/>
    </row>
    <row r="326" spans="1:25" ht="16.5" outlineLevel="6" thickBot="1">
      <c r="A326" s="96" t="s">
        <v>87</v>
      </c>
      <c r="B326" s="92">
        <v>951</v>
      </c>
      <c r="C326" s="93" t="s">
        <v>14</v>
      </c>
      <c r="D326" s="93" t="s">
        <v>343</v>
      </c>
      <c r="E326" s="93" t="s">
        <v>88</v>
      </c>
      <c r="F326" s="93"/>
      <c r="G326" s="98">
        <v>256.24342</v>
      </c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66"/>
      <c r="Y326" s="59"/>
    </row>
    <row r="327" spans="1:25" ht="32.25" outlineLevel="6" thickBot="1">
      <c r="A327" s="5" t="s">
        <v>412</v>
      </c>
      <c r="B327" s="21">
        <v>951</v>
      </c>
      <c r="C327" s="6" t="s">
        <v>14</v>
      </c>
      <c r="D327" s="6" t="s">
        <v>413</v>
      </c>
      <c r="E327" s="6" t="s">
        <v>5</v>
      </c>
      <c r="F327" s="6"/>
      <c r="G327" s="7">
        <f>G328</f>
        <v>100</v>
      </c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66"/>
      <c r="Y327" s="59"/>
    </row>
    <row r="328" spans="1:25" ht="16.5" outlineLevel="6" thickBot="1">
      <c r="A328" s="88" t="s">
        <v>123</v>
      </c>
      <c r="B328" s="92">
        <v>951</v>
      </c>
      <c r="C328" s="93" t="s">
        <v>14</v>
      </c>
      <c r="D328" s="93" t="s">
        <v>413</v>
      </c>
      <c r="E328" s="93" t="s">
        <v>122</v>
      </c>
      <c r="F328" s="93"/>
      <c r="G328" s="98">
        <f>G329</f>
        <v>100</v>
      </c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66"/>
      <c r="Y328" s="59"/>
    </row>
    <row r="329" spans="1:25" ht="48" outlineLevel="6" thickBot="1">
      <c r="A329" s="99" t="s">
        <v>215</v>
      </c>
      <c r="B329" s="92">
        <v>951</v>
      </c>
      <c r="C329" s="93" t="s">
        <v>14</v>
      </c>
      <c r="D329" s="93" t="s">
        <v>413</v>
      </c>
      <c r="E329" s="93" t="s">
        <v>89</v>
      </c>
      <c r="F329" s="93"/>
      <c r="G329" s="98">
        <v>100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66"/>
      <c r="Y329" s="59"/>
    </row>
    <row r="330" spans="1:25" ht="32.25" outlineLevel="6" thickBot="1">
      <c r="A330" s="5" t="s">
        <v>417</v>
      </c>
      <c r="B330" s="21">
        <v>951</v>
      </c>
      <c r="C330" s="6" t="s">
        <v>14</v>
      </c>
      <c r="D330" s="6" t="s">
        <v>414</v>
      </c>
      <c r="E330" s="6" t="s">
        <v>5</v>
      </c>
      <c r="F330" s="6"/>
      <c r="G330" s="7">
        <f>G331</f>
        <v>50</v>
      </c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66"/>
      <c r="Y330" s="59"/>
    </row>
    <row r="331" spans="1:25" ht="16.5" outlineLevel="6" thickBot="1">
      <c r="A331" s="88" t="s">
        <v>123</v>
      </c>
      <c r="B331" s="92">
        <v>951</v>
      </c>
      <c r="C331" s="93" t="s">
        <v>14</v>
      </c>
      <c r="D331" s="93" t="s">
        <v>414</v>
      </c>
      <c r="E331" s="93" t="s">
        <v>122</v>
      </c>
      <c r="F331" s="93"/>
      <c r="G331" s="98">
        <f>G332</f>
        <v>50</v>
      </c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66"/>
      <c r="Y331" s="59"/>
    </row>
    <row r="332" spans="1:25" ht="48" outlineLevel="6" thickBot="1">
      <c r="A332" s="99" t="s">
        <v>215</v>
      </c>
      <c r="B332" s="92">
        <v>951</v>
      </c>
      <c r="C332" s="93" t="s">
        <v>14</v>
      </c>
      <c r="D332" s="93" t="s">
        <v>414</v>
      </c>
      <c r="E332" s="93" t="s">
        <v>89</v>
      </c>
      <c r="F332" s="93"/>
      <c r="G332" s="98">
        <v>50</v>
      </c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66"/>
      <c r="Y332" s="59"/>
    </row>
    <row r="333" spans="1:25" ht="32.25" outlineLevel="6" thickBot="1">
      <c r="A333" s="5" t="s">
        <v>170</v>
      </c>
      <c r="B333" s="21">
        <v>951</v>
      </c>
      <c r="C333" s="6" t="s">
        <v>14</v>
      </c>
      <c r="D333" s="6" t="s">
        <v>335</v>
      </c>
      <c r="E333" s="6" t="s">
        <v>5</v>
      </c>
      <c r="F333" s="6"/>
      <c r="G333" s="7">
        <f>G334</f>
        <v>8200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66"/>
      <c r="Y333" s="59"/>
    </row>
    <row r="334" spans="1:25" ht="34.5" customHeight="1" outlineLevel="6" thickBot="1">
      <c r="A334" s="88" t="s">
        <v>123</v>
      </c>
      <c r="B334" s="92">
        <v>951</v>
      </c>
      <c r="C334" s="93" t="s">
        <v>14</v>
      </c>
      <c r="D334" s="93" t="s">
        <v>335</v>
      </c>
      <c r="E334" s="93" t="s">
        <v>122</v>
      </c>
      <c r="F334" s="93"/>
      <c r="G334" s="98">
        <f>G335</f>
        <v>8200</v>
      </c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66"/>
      <c r="Y334" s="59"/>
    </row>
    <row r="335" spans="1:25" ht="48" outlineLevel="6" thickBot="1">
      <c r="A335" s="99" t="s">
        <v>215</v>
      </c>
      <c r="B335" s="92">
        <v>951</v>
      </c>
      <c r="C335" s="93" t="s">
        <v>14</v>
      </c>
      <c r="D335" s="93" t="s">
        <v>335</v>
      </c>
      <c r="E335" s="93" t="s">
        <v>89</v>
      </c>
      <c r="F335" s="93"/>
      <c r="G335" s="98">
        <v>8200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66"/>
      <c r="Y335" s="59"/>
    </row>
    <row r="336" spans="1:25" ht="32.25" outlineLevel="6" thickBot="1">
      <c r="A336" s="5" t="s">
        <v>415</v>
      </c>
      <c r="B336" s="21">
        <v>951</v>
      </c>
      <c r="C336" s="6" t="s">
        <v>14</v>
      </c>
      <c r="D336" s="6" t="s">
        <v>416</v>
      </c>
      <c r="E336" s="6" t="s">
        <v>5</v>
      </c>
      <c r="F336" s="6"/>
      <c r="G336" s="7">
        <f>G337</f>
        <v>18.953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66"/>
      <c r="Y336" s="59"/>
    </row>
    <row r="337" spans="1:25" ht="16.5" outlineLevel="6" thickBot="1">
      <c r="A337" s="88" t="s">
        <v>123</v>
      </c>
      <c r="B337" s="92">
        <v>951</v>
      </c>
      <c r="C337" s="93" t="s">
        <v>14</v>
      </c>
      <c r="D337" s="93" t="s">
        <v>416</v>
      </c>
      <c r="E337" s="93" t="s">
        <v>122</v>
      </c>
      <c r="F337" s="93"/>
      <c r="G337" s="98">
        <f>G338</f>
        <v>18.953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66"/>
      <c r="Y337" s="59"/>
    </row>
    <row r="338" spans="1:25" ht="16.5" outlineLevel="6" thickBot="1">
      <c r="A338" s="96" t="s">
        <v>87</v>
      </c>
      <c r="B338" s="92">
        <v>951</v>
      </c>
      <c r="C338" s="93" t="s">
        <v>14</v>
      </c>
      <c r="D338" s="93" t="s">
        <v>416</v>
      </c>
      <c r="E338" s="93" t="s">
        <v>88</v>
      </c>
      <c r="F338" s="93"/>
      <c r="G338" s="98">
        <v>18.953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66"/>
      <c r="Y338" s="59"/>
    </row>
    <row r="339" spans="1:25" ht="32.25" outlineLevel="6" thickBot="1">
      <c r="A339" s="79" t="s">
        <v>264</v>
      </c>
      <c r="B339" s="21">
        <v>951</v>
      </c>
      <c r="C339" s="6" t="s">
        <v>14</v>
      </c>
      <c r="D339" s="6" t="s">
        <v>336</v>
      </c>
      <c r="E339" s="6" t="s">
        <v>5</v>
      </c>
      <c r="F339" s="6"/>
      <c r="G339" s="7">
        <f>G340</f>
        <v>0</v>
      </c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66"/>
      <c r="Y339" s="59"/>
    </row>
    <row r="340" spans="1:25" ht="16.5" outlineLevel="6" thickBot="1">
      <c r="A340" s="88" t="s">
        <v>123</v>
      </c>
      <c r="B340" s="92">
        <v>951</v>
      </c>
      <c r="C340" s="93" t="s">
        <v>14</v>
      </c>
      <c r="D340" s="93" t="s">
        <v>336</v>
      </c>
      <c r="E340" s="93" t="s">
        <v>122</v>
      </c>
      <c r="F340" s="93"/>
      <c r="G340" s="98">
        <f>G341</f>
        <v>0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66"/>
      <c r="Y340" s="59"/>
    </row>
    <row r="341" spans="1:25" ht="48" outlineLevel="6" thickBot="1">
      <c r="A341" s="99" t="s">
        <v>215</v>
      </c>
      <c r="B341" s="92">
        <v>951</v>
      </c>
      <c r="C341" s="93" t="s">
        <v>14</v>
      </c>
      <c r="D341" s="93" t="s">
        <v>336</v>
      </c>
      <c r="E341" s="93" t="s">
        <v>89</v>
      </c>
      <c r="F341" s="93"/>
      <c r="G341" s="98">
        <v>0</v>
      </c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66"/>
      <c r="Y341" s="59"/>
    </row>
    <row r="342" spans="1:25" ht="16.5" outlineLevel="6" thickBot="1">
      <c r="A342" s="13" t="s">
        <v>395</v>
      </c>
      <c r="B342" s="19">
        <v>951</v>
      </c>
      <c r="C342" s="9" t="s">
        <v>14</v>
      </c>
      <c r="D342" s="9" t="s">
        <v>349</v>
      </c>
      <c r="E342" s="9" t="s">
        <v>5</v>
      </c>
      <c r="F342" s="9"/>
      <c r="G342" s="10">
        <f>G343</f>
        <v>50</v>
      </c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66"/>
      <c r="Y342" s="59"/>
    </row>
    <row r="343" spans="1:25" ht="32.25" outlineLevel="6" thickBot="1">
      <c r="A343" s="114" t="s">
        <v>397</v>
      </c>
      <c r="B343" s="90">
        <v>951</v>
      </c>
      <c r="C343" s="91" t="s">
        <v>14</v>
      </c>
      <c r="D343" s="91" t="s">
        <v>396</v>
      </c>
      <c r="E343" s="91" t="s">
        <v>5</v>
      </c>
      <c r="F343" s="91"/>
      <c r="G343" s="16">
        <f>G344</f>
        <v>50</v>
      </c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66"/>
      <c r="Y343" s="59"/>
    </row>
    <row r="344" spans="1:25" ht="16.5" outlineLevel="6" thickBot="1">
      <c r="A344" s="5" t="s">
        <v>123</v>
      </c>
      <c r="B344" s="21">
        <v>951</v>
      </c>
      <c r="C344" s="6" t="s">
        <v>14</v>
      </c>
      <c r="D344" s="6" t="s">
        <v>396</v>
      </c>
      <c r="E344" s="6" t="s">
        <v>122</v>
      </c>
      <c r="F344" s="6"/>
      <c r="G344" s="7">
        <f>G345</f>
        <v>50</v>
      </c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66"/>
      <c r="Y344" s="59"/>
    </row>
    <row r="345" spans="1:25" ht="16.5" outlineLevel="6" thickBot="1">
      <c r="A345" s="96" t="s">
        <v>87</v>
      </c>
      <c r="B345" s="92">
        <v>951</v>
      </c>
      <c r="C345" s="93" t="s">
        <v>14</v>
      </c>
      <c r="D345" s="93" t="s">
        <v>396</v>
      </c>
      <c r="E345" s="93" t="s">
        <v>88</v>
      </c>
      <c r="F345" s="93"/>
      <c r="G345" s="98">
        <v>50</v>
      </c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66"/>
      <c r="Y345" s="59"/>
    </row>
    <row r="346" spans="1:25" ht="16.5" outlineLevel="6" thickBot="1">
      <c r="A346" s="8" t="s">
        <v>244</v>
      </c>
      <c r="B346" s="19">
        <v>951</v>
      </c>
      <c r="C346" s="9" t="s">
        <v>14</v>
      </c>
      <c r="D346" s="9" t="s">
        <v>337</v>
      </c>
      <c r="E346" s="9" t="s">
        <v>5</v>
      </c>
      <c r="F346" s="9"/>
      <c r="G346" s="10">
        <f>G347</f>
        <v>200</v>
      </c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66"/>
      <c r="Y346" s="59"/>
    </row>
    <row r="347" spans="1:25" ht="48" outlineLevel="6" thickBot="1">
      <c r="A347" s="79" t="s">
        <v>171</v>
      </c>
      <c r="B347" s="21">
        <v>951</v>
      </c>
      <c r="C347" s="6" t="s">
        <v>14</v>
      </c>
      <c r="D347" s="6" t="s">
        <v>338</v>
      </c>
      <c r="E347" s="6" t="s">
        <v>5</v>
      </c>
      <c r="F347" s="6"/>
      <c r="G347" s="7">
        <f>G348</f>
        <v>200</v>
      </c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66"/>
      <c r="Y347" s="59"/>
    </row>
    <row r="348" spans="1:25" ht="32.25" outlineLevel="6" thickBot="1">
      <c r="A348" s="88" t="s">
        <v>101</v>
      </c>
      <c r="B348" s="92">
        <v>951</v>
      </c>
      <c r="C348" s="93" t="s">
        <v>14</v>
      </c>
      <c r="D348" s="93" t="s">
        <v>338</v>
      </c>
      <c r="E348" s="93" t="s">
        <v>95</v>
      </c>
      <c r="F348" s="93"/>
      <c r="G348" s="98">
        <f>G349</f>
        <v>200</v>
      </c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66"/>
      <c r="Y348" s="59"/>
    </row>
    <row r="349" spans="1:25" ht="32.25" outlineLevel="6" thickBot="1">
      <c r="A349" s="88" t="s">
        <v>103</v>
      </c>
      <c r="B349" s="92">
        <v>951</v>
      </c>
      <c r="C349" s="93" t="s">
        <v>14</v>
      </c>
      <c r="D349" s="93" t="s">
        <v>338</v>
      </c>
      <c r="E349" s="93" t="s">
        <v>97</v>
      </c>
      <c r="F349" s="93"/>
      <c r="G349" s="98">
        <v>200</v>
      </c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66"/>
      <c r="Y349" s="59"/>
    </row>
    <row r="350" spans="1:25" ht="16.5" outlineLevel="6" thickBot="1">
      <c r="A350" s="8" t="s">
        <v>245</v>
      </c>
      <c r="B350" s="19">
        <v>951</v>
      </c>
      <c r="C350" s="9" t="s">
        <v>14</v>
      </c>
      <c r="D350" s="9" t="s">
        <v>339</v>
      </c>
      <c r="E350" s="9" t="s">
        <v>5</v>
      </c>
      <c r="F350" s="9"/>
      <c r="G350" s="10">
        <f>G351</f>
        <v>100</v>
      </c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66"/>
      <c r="Y350" s="59"/>
    </row>
    <row r="351" spans="1:25" ht="32.25" outlineLevel="6" thickBot="1">
      <c r="A351" s="79" t="s">
        <v>172</v>
      </c>
      <c r="B351" s="21">
        <v>951</v>
      </c>
      <c r="C351" s="6" t="s">
        <v>14</v>
      </c>
      <c r="D351" s="6" t="s">
        <v>340</v>
      </c>
      <c r="E351" s="6" t="s">
        <v>5</v>
      </c>
      <c r="F351" s="6"/>
      <c r="G351" s="7">
        <f>G352</f>
        <v>100</v>
      </c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66"/>
      <c r="Y351" s="59"/>
    </row>
    <row r="352" spans="1:25" ht="32.25" outlineLevel="6" thickBot="1">
      <c r="A352" s="88" t="s">
        <v>101</v>
      </c>
      <c r="B352" s="92">
        <v>951</v>
      </c>
      <c r="C352" s="93" t="s">
        <v>14</v>
      </c>
      <c r="D352" s="93" t="s">
        <v>340</v>
      </c>
      <c r="E352" s="93" t="s">
        <v>95</v>
      </c>
      <c r="F352" s="93"/>
      <c r="G352" s="98">
        <f>G353</f>
        <v>100</v>
      </c>
      <c r="H352" s="12">
        <f aca="true" t="shared" si="47" ref="H352:X352">H353</f>
        <v>0</v>
      </c>
      <c r="I352" s="12">
        <f t="shared" si="47"/>
        <v>0</v>
      </c>
      <c r="J352" s="12">
        <f t="shared" si="47"/>
        <v>0</v>
      </c>
      <c r="K352" s="12">
        <f t="shared" si="47"/>
        <v>0</v>
      </c>
      <c r="L352" s="12">
        <f t="shared" si="47"/>
        <v>0</v>
      </c>
      <c r="M352" s="12">
        <f t="shared" si="47"/>
        <v>0</v>
      </c>
      <c r="N352" s="12">
        <f t="shared" si="47"/>
        <v>0</v>
      </c>
      <c r="O352" s="12">
        <f t="shared" si="47"/>
        <v>0</v>
      </c>
      <c r="P352" s="12">
        <f t="shared" si="47"/>
        <v>0</v>
      </c>
      <c r="Q352" s="12">
        <f t="shared" si="47"/>
        <v>0</v>
      </c>
      <c r="R352" s="12">
        <f t="shared" si="47"/>
        <v>0</v>
      </c>
      <c r="S352" s="12">
        <f t="shared" si="47"/>
        <v>0</v>
      </c>
      <c r="T352" s="12">
        <f t="shared" si="47"/>
        <v>0</v>
      </c>
      <c r="U352" s="12">
        <f t="shared" si="47"/>
        <v>0</v>
      </c>
      <c r="V352" s="12">
        <f t="shared" si="47"/>
        <v>0</v>
      </c>
      <c r="W352" s="12">
        <f t="shared" si="47"/>
        <v>0</v>
      </c>
      <c r="X352" s="67">
        <f t="shared" si="47"/>
        <v>669.14176</v>
      </c>
      <c r="Y352" s="59">
        <f>X352/G346*100</f>
        <v>334.57088</v>
      </c>
    </row>
    <row r="353" spans="1:25" ht="32.25" outlineLevel="6" thickBot="1">
      <c r="A353" s="88" t="s">
        <v>103</v>
      </c>
      <c r="B353" s="92">
        <v>951</v>
      </c>
      <c r="C353" s="93" t="s">
        <v>14</v>
      </c>
      <c r="D353" s="93" t="s">
        <v>340</v>
      </c>
      <c r="E353" s="93" t="s">
        <v>97</v>
      </c>
      <c r="F353" s="93"/>
      <c r="G353" s="98">
        <v>100</v>
      </c>
      <c r="H353" s="24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42"/>
      <c r="X353" s="65">
        <v>669.14176</v>
      </c>
      <c r="Y353" s="59">
        <f>X353/G347*100</f>
        <v>334.57088</v>
      </c>
    </row>
    <row r="354" spans="1:25" ht="19.5" outlineLevel="6" thickBot="1">
      <c r="A354" s="8" t="s">
        <v>246</v>
      </c>
      <c r="B354" s="19">
        <v>951</v>
      </c>
      <c r="C354" s="9" t="s">
        <v>14</v>
      </c>
      <c r="D354" s="9" t="s">
        <v>341</v>
      </c>
      <c r="E354" s="9" t="s">
        <v>5</v>
      </c>
      <c r="F354" s="9"/>
      <c r="G354" s="10">
        <f>G355</f>
        <v>50</v>
      </c>
      <c r="H354" s="77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75"/>
      <c r="Y354" s="59"/>
    </row>
    <row r="355" spans="1:25" ht="32.25" outlineLevel="6" thickBot="1">
      <c r="A355" s="79" t="s">
        <v>173</v>
      </c>
      <c r="B355" s="21">
        <v>951</v>
      </c>
      <c r="C355" s="6" t="s">
        <v>14</v>
      </c>
      <c r="D355" s="6" t="s">
        <v>342</v>
      </c>
      <c r="E355" s="6" t="s">
        <v>5</v>
      </c>
      <c r="F355" s="6"/>
      <c r="G355" s="7">
        <f>G356</f>
        <v>50</v>
      </c>
      <c r="H355" s="77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75"/>
      <c r="Y355" s="59"/>
    </row>
    <row r="356" spans="1:25" ht="32.25" outlineLevel="6" thickBot="1">
      <c r="A356" s="88" t="s">
        <v>101</v>
      </c>
      <c r="B356" s="92">
        <v>951</v>
      </c>
      <c r="C356" s="93" t="s">
        <v>14</v>
      </c>
      <c r="D356" s="93" t="s">
        <v>342</v>
      </c>
      <c r="E356" s="93" t="s">
        <v>95</v>
      </c>
      <c r="F356" s="93"/>
      <c r="G356" s="98">
        <f>G357</f>
        <v>50</v>
      </c>
      <c r="H356" s="77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75"/>
      <c r="Y356" s="59"/>
    </row>
    <row r="357" spans="1:25" ht="32.25" outlineLevel="6" thickBot="1">
      <c r="A357" s="88" t="s">
        <v>103</v>
      </c>
      <c r="B357" s="92">
        <v>951</v>
      </c>
      <c r="C357" s="93" t="s">
        <v>14</v>
      </c>
      <c r="D357" s="93" t="s">
        <v>342</v>
      </c>
      <c r="E357" s="93" t="s">
        <v>97</v>
      </c>
      <c r="F357" s="93"/>
      <c r="G357" s="98">
        <v>50</v>
      </c>
      <c r="H357" s="77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75"/>
      <c r="Y357" s="59"/>
    </row>
    <row r="358" spans="1:25" ht="19.5" outlineLevel="6" thickBot="1">
      <c r="A358" s="108" t="s">
        <v>44</v>
      </c>
      <c r="B358" s="18">
        <v>951</v>
      </c>
      <c r="C358" s="14" t="s">
        <v>43</v>
      </c>
      <c r="D358" s="14" t="s">
        <v>276</v>
      </c>
      <c r="E358" s="14" t="s">
        <v>5</v>
      </c>
      <c r="F358" s="14"/>
      <c r="G358" s="15">
        <f>G359+G365+G376</f>
        <v>2718.5356</v>
      </c>
      <c r="H358" s="77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75"/>
      <c r="Y358" s="59"/>
    </row>
    <row r="359" spans="1:25" ht="19.5" outlineLevel="6" thickBot="1">
      <c r="A359" s="124" t="s">
        <v>36</v>
      </c>
      <c r="B359" s="18">
        <v>951</v>
      </c>
      <c r="C359" s="39" t="s">
        <v>15</v>
      </c>
      <c r="D359" s="39" t="s">
        <v>276</v>
      </c>
      <c r="E359" s="39" t="s">
        <v>5</v>
      </c>
      <c r="F359" s="39"/>
      <c r="G359" s="119">
        <f>G360</f>
        <v>865</v>
      </c>
      <c r="H359" s="77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75"/>
      <c r="Y359" s="59"/>
    </row>
    <row r="360" spans="1:25" ht="32.25" outlineLevel="6" thickBot="1">
      <c r="A360" s="112" t="s">
        <v>138</v>
      </c>
      <c r="B360" s="19">
        <v>951</v>
      </c>
      <c r="C360" s="9" t="s">
        <v>15</v>
      </c>
      <c r="D360" s="9" t="s">
        <v>277</v>
      </c>
      <c r="E360" s="9" t="s">
        <v>5</v>
      </c>
      <c r="F360" s="9"/>
      <c r="G360" s="10">
        <f>G361</f>
        <v>865</v>
      </c>
      <c r="H360" s="77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75"/>
      <c r="Y360" s="59"/>
    </row>
    <row r="361" spans="1:25" ht="35.25" customHeight="1" outlineLevel="6" thickBot="1">
      <c r="A361" s="112" t="s">
        <v>139</v>
      </c>
      <c r="B361" s="19">
        <v>951</v>
      </c>
      <c r="C361" s="11" t="s">
        <v>15</v>
      </c>
      <c r="D361" s="11" t="s">
        <v>278</v>
      </c>
      <c r="E361" s="11" t="s">
        <v>5</v>
      </c>
      <c r="F361" s="11"/>
      <c r="G361" s="12">
        <f>G362</f>
        <v>865</v>
      </c>
      <c r="H361" s="77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75"/>
      <c r="Y361" s="59"/>
    </row>
    <row r="362" spans="1:25" ht="32.25" outlineLevel="6" thickBot="1">
      <c r="A362" s="94" t="s">
        <v>174</v>
      </c>
      <c r="B362" s="90">
        <v>951</v>
      </c>
      <c r="C362" s="91" t="s">
        <v>15</v>
      </c>
      <c r="D362" s="91" t="s">
        <v>344</v>
      </c>
      <c r="E362" s="91" t="s">
        <v>5</v>
      </c>
      <c r="F362" s="91"/>
      <c r="G362" s="16">
        <f>G363</f>
        <v>865</v>
      </c>
      <c r="H362" s="77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75"/>
      <c r="Y362" s="59"/>
    </row>
    <row r="363" spans="1:25" ht="32.25" outlineLevel="6" thickBot="1">
      <c r="A363" s="5" t="s">
        <v>127</v>
      </c>
      <c r="B363" s="21">
        <v>951</v>
      </c>
      <c r="C363" s="6" t="s">
        <v>15</v>
      </c>
      <c r="D363" s="6" t="s">
        <v>344</v>
      </c>
      <c r="E363" s="6" t="s">
        <v>125</v>
      </c>
      <c r="F363" s="6"/>
      <c r="G363" s="7">
        <f>G364</f>
        <v>865</v>
      </c>
      <c r="H363" s="77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75"/>
      <c r="Y363" s="59"/>
    </row>
    <row r="364" spans="1:25" ht="32.25" outlineLevel="6" thickBot="1">
      <c r="A364" s="88" t="s">
        <v>128</v>
      </c>
      <c r="B364" s="92">
        <v>951</v>
      </c>
      <c r="C364" s="93" t="s">
        <v>15</v>
      </c>
      <c r="D364" s="93" t="s">
        <v>344</v>
      </c>
      <c r="E364" s="93" t="s">
        <v>126</v>
      </c>
      <c r="F364" s="93"/>
      <c r="G364" s="98">
        <v>865</v>
      </c>
      <c r="H364" s="77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75"/>
      <c r="Y364" s="59"/>
    </row>
    <row r="365" spans="1:25" ht="19.5" outlineLevel="6" thickBot="1">
      <c r="A365" s="124" t="s">
        <v>37</v>
      </c>
      <c r="B365" s="18">
        <v>951</v>
      </c>
      <c r="C365" s="39" t="s">
        <v>16</v>
      </c>
      <c r="D365" s="39" t="s">
        <v>276</v>
      </c>
      <c r="E365" s="39" t="s">
        <v>5</v>
      </c>
      <c r="F365" s="39"/>
      <c r="G365" s="119">
        <f>G366+G372</f>
        <v>1853.5356000000002</v>
      </c>
      <c r="H365" s="77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75"/>
      <c r="Y365" s="59"/>
    </row>
    <row r="366" spans="1:25" ht="19.5" outlineLevel="6" thickBot="1">
      <c r="A366" s="8" t="s">
        <v>247</v>
      </c>
      <c r="B366" s="19">
        <v>951</v>
      </c>
      <c r="C366" s="9" t="s">
        <v>16</v>
      </c>
      <c r="D366" s="9" t="s">
        <v>345</v>
      </c>
      <c r="E366" s="9" t="s">
        <v>5</v>
      </c>
      <c r="F366" s="9"/>
      <c r="G366" s="10">
        <f>G367+G370+G371</f>
        <v>1853.5356000000002</v>
      </c>
      <c r="H366" s="29">
        <f aca="true" t="shared" si="48" ref="H366:X366">H367+H374</f>
        <v>0</v>
      </c>
      <c r="I366" s="29">
        <f t="shared" si="48"/>
        <v>0</v>
      </c>
      <c r="J366" s="29">
        <f t="shared" si="48"/>
        <v>0</v>
      </c>
      <c r="K366" s="29">
        <f t="shared" si="48"/>
        <v>0</v>
      </c>
      <c r="L366" s="29">
        <f t="shared" si="48"/>
        <v>0</v>
      </c>
      <c r="M366" s="29">
        <f t="shared" si="48"/>
        <v>0</v>
      </c>
      <c r="N366" s="29">
        <f t="shared" si="48"/>
        <v>0</v>
      </c>
      <c r="O366" s="29">
        <f t="shared" si="48"/>
        <v>0</v>
      </c>
      <c r="P366" s="29">
        <f t="shared" si="48"/>
        <v>0</v>
      </c>
      <c r="Q366" s="29">
        <f t="shared" si="48"/>
        <v>0</v>
      </c>
      <c r="R366" s="29">
        <f t="shared" si="48"/>
        <v>0</v>
      </c>
      <c r="S366" s="29">
        <f t="shared" si="48"/>
        <v>0</v>
      </c>
      <c r="T366" s="29">
        <f t="shared" si="48"/>
        <v>0</v>
      </c>
      <c r="U366" s="29">
        <f t="shared" si="48"/>
        <v>0</v>
      </c>
      <c r="V366" s="29">
        <f t="shared" si="48"/>
        <v>0</v>
      </c>
      <c r="W366" s="29">
        <f t="shared" si="48"/>
        <v>0</v>
      </c>
      <c r="X366" s="73">
        <f t="shared" si="48"/>
        <v>241.07674</v>
      </c>
      <c r="Y366" s="59">
        <f>X366/G360*100</f>
        <v>27.870143352601158</v>
      </c>
    </row>
    <row r="367" spans="1:25" ht="32.25" outlineLevel="6" thickBot="1">
      <c r="A367" s="114" t="s">
        <v>175</v>
      </c>
      <c r="B367" s="90">
        <v>951</v>
      </c>
      <c r="C367" s="91" t="s">
        <v>16</v>
      </c>
      <c r="D367" s="91" t="s">
        <v>346</v>
      </c>
      <c r="E367" s="91" t="s">
        <v>5</v>
      </c>
      <c r="F367" s="91"/>
      <c r="G367" s="16">
        <f>G368</f>
        <v>1419.75</v>
      </c>
      <c r="H367" s="31">
        <f aca="true" t="shared" si="49" ref="H367:X368">H368</f>
        <v>0</v>
      </c>
      <c r="I367" s="31">
        <f t="shared" si="49"/>
        <v>0</v>
      </c>
      <c r="J367" s="31">
        <f t="shared" si="49"/>
        <v>0</v>
      </c>
      <c r="K367" s="31">
        <f t="shared" si="49"/>
        <v>0</v>
      </c>
      <c r="L367" s="31">
        <f t="shared" si="49"/>
        <v>0</v>
      </c>
      <c r="M367" s="31">
        <f t="shared" si="49"/>
        <v>0</v>
      </c>
      <c r="N367" s="31">
        <f t="shared" si="49"/>
        <v>0</v>
      </c>
      <c r="O367" s="31">
        <f t="shared" si="49"/>
        <v>0</v>
      </c>
      <c r="P367" s="31">
        <f t="shared" si="49"/>
        <v>0</v>
      </c>
      <c r="Q367" s="31">
        <f t="shared" si="49"/>
        <v>0</v>
      </c>
      <c r="R367" s="31">
        <f t="shared" si="49"/>
        <v>0</v>
      </c>
      <c r="S367" s="31">
        <f t="shared" si="49"/>
        <v>0</v>
      </c>
      <c r="T367" s="31">
        <f t="shared" si="49"/>
        <v>0</v>
      </c>
      <c r="U367" s="31">
        <f t="shared" si="49"/>
        <v>0</v>
      </c>
      <c r="V367" s="31">
        <f t="shared" si="49"/>
        <v>0</v>
      </c>
      <c r="W367" s="31">
        <f t="shared" si="49"/>
        <v>0</v>
      </c>
      <c r="X367" s="66">
        <f t="shared" si="49"/>
        <v>178.07376</v>
      </c>
      <c r="Y367" s="59">
        <f>X367/G361*100</f>
        <v>20.586561849710982</v>
      </c>
    </row>
    <row r="368" spans="1:25" ht="32.25" outlineLevel="6" thickBot="1">
      <c r="A368" s="5" t="s">
        <v>108</v>
      </c>
      <c r="B368" s="21">
        <v>951</v>
      </c>
      <c r="C368" s="6" t="s">
        <v>16</v>
      </c>
      <c r="D368" s="6" t="s">
        <v>346</v>
      </c>
      <c r="E368" s="6" t="s">
        <v>107</v>
      </c>
      <c r="F368" s="6"/>
      <c r="G368" s="7">
        <f>G369</f>
        <v>1419.75</v>
      </c>
      <c r="H368" s="32">
        <f t="shared" si="49"/>
        <v>0</v>
      </c>
      <c r="I368" s="32">
        <f t="shared" si="49"/>
        <v>0</v>
      </c>
      <c r="J368" s="32">
        <f t="shared" si="49"/>
        <v>0</v>
      </c>
      <c r="K368" s="32">
        <f t="shared" si="49"/>
        <v>0</v>
      </c>
      <c r="L368" s="32">
        <f t="shared" si="49"/>
        <v>0</v>
      </c>
      <c r="M368" s="32">
        <f t="shared" si="49"/>
        <v>0</v>
      </c>
      <c r="N368" s="32">
        <f t="shared" si="49"/>
        <v>0</v>
      </c>
      <c r="O368" s="32">
        <f t="shared" si="49"/>
        <v>0</v>
      </c>
      <c r="P368" s="32">
        <f t="shared" si="49"/>
        <v>0</v>
      </c>
      <c r="Q368" s="32">
        <f t="shared" si="49"/>
        <v>0</v>
      </c>
      <c r="R368" s="32">
        <f t="shared" si="49"/>
        <v>0</v>
      </c>
      <c r="S368" s="32">
        <f t="shared" si="49"/>
        <v>0</v>
      </c>
      <c r="T368" s="32">
        <f t="shared" si="49"/>
        <v>0</v>
      </c>
      <c r="U368" s="32">
        <f t="shared" si="49"/>
        <v>0</v>
      </c>
      <c r="V368" s="32">
        <f t="shared" si="49"/>
        <v>0</v>
      </c>
      <c r="W368" s="32">
        <f t="shared" si="49"/>
        <v>0</v>
      </c>
      <c r="X368" s="67">
        <f t="shared" si="49"/>
        <v>178.07376</v>
      </c>
      <c r="Y368" s="59">
        <f>X368/G362*100</f>
        <v>20.586561849710982</v>
      </c>
    </row>
    <row r="369" spans="1:25" ht="16.5" outlineLevel="6" thickBot="1">
      <c r="A369" s="88" t="s">
        <v>130</v>
      </c>
      <c r="B369" s="92">
        <v>951</v>
      </c>
      <c r="C369" s="93" t="s">
        <v>16</v>
      </c>
      <c r="D369" s="93" t="s">
        <v>346</v>
      </c>
      <c r="E369" s="93" t="s">
        <v>129</v>
      </c>
      <c r="F369" s="93"/>
      <c r="G369" s="98">
        <v>1419.75</v>
      </c>
      <c r="H369" s="34">
        <f aca="true" t="shared" si="50" ref="H369:X369">H372</f>
        <v>0</v>
      </c>
      <c r="I369" s="34">
        <f t="shared" si="50"/>
        <v>0</v>
      </c>
      <c r="J369" s="34">
        <f t="shared" si="50"/>
        <v>0</v>
      </c>
      <c r="K369" s="34">
        <f t="shared" si="50"/>
        <v>0</v>
      </c>
      <c r="L369" s="34">
        <f t="shared" si="50"/>
        <v>0</v>
      </c>
      <c r="M369" s="34">
        <f t="shared" si="50"/>
        <v>0</v>
      </c>
      <c r="N369" s="34">
        <f t="shared" si="50"/>
        <v>0</v>
      </c>
      <c r="O369" s="34">
        <f t="shared" si="50"/>
        <v>0</v>
      </c>
      <c r="P369" s="34">
        <f t="shared" si="50"/>
        <v>0</v>
      </c>
      <c r="Q369" s="34">
        <f t="shared" si="50"/>
        <v>0</v>
      </c>
      <c r="R369" s="34">
        <f t="shared" si="50"/>
        <v>0</v>
      </c>
      <c r="S369" s="34">
        <f t="shared" si="50"/>
        <v>0</v>
      </c>
      <c r="T369" s="34">
        <f t="shared" si="50"/>
        <v>0</v>
      </c>
      <c r="U369" s="34">
        <f t="shared" si="50"/>
        <v>0</v>
      </c>
      <c r="V369" s="34">
        <f t="shared" si="50"/>
        <v>0</v>
      </c>
      <c r="W369" s="34">
        <f t="shared" si="50"/>
        <v>0</v>
      </c>
      <c r="X369" s="68">
        <f t="shared" si="50"/>
        <v>178.07376</v>
      </c>
      <c r="Y369" s="59">
        <f>X369/G363*100</f>
        <v>20.586561849710982</v>
      </c>
    </row>
    <row r="370" spans="1:25" ht="32.25" outlineLevel="6" thickBot="1">
      <c r="A370" s="114" t="s">
        <v>408</v>
      </c>
      <c r="B370" s="91" t="s">
        <v>409</v>
      </c>
      <c r="C370" s="91" t="s">
        <v>16</v>
      </c>
      <c r="D370" s="91" t="s">
        <v>411</v>
      </c>
      <c r="E370" s="91" t="s">
        <v>129</v>
      </c>
      <c r="F370" s="91"/>
      <c r="G370" s="145">
        <v>235.82077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</row>
    <row r="371" spans="1:25" ht="32.25" outlineLevel="6" thickBot="1">
      <c r="A371" s="114" t="s">
        <v>410</v>
      </c>
      <c r="B371" s="91" t="s">
        <v>409</v>
      </c>
      <c r="C371" s="91" t="s">
        <v>16</v>
      </c>
      <c r="D371" s="91" t="s">
        <v>418</v>
      </c>
      <c r="E371" s="91" t="s">
        <v>129</v>
      </c>
      <c r="F371" s="91"/>
      <c r="G371" s="145">
        <v>197.96483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</row>
    <row r="372" spans="1:25" ht="19.5" outlineLevel="6" thickBot="1">
      <c r="A372" s="8" t="s">
        <v>176</v>
      </c>
      <c r="B372" s="19">
        <v>951</v>
      </c>
      <c r="C372" s="9" t="s">
        <v>16</v>
      </c>
      <c r="D372" s="9" t="s">
        <v>347</v>
      </c>
      <c r="E372" s="9" t="s">
        <v>5</v>
      </c>
      <c r="F372" s="9"/>
      <c r="G372" s="10">
        <f>G373</f>
        <v>0</v>
      </c>
      <c r="H372" s="24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42"/>
      <c r="X372" s="65">
        <v>178.07376</v>
      </c>
      <c r="Y372" s="59">
        <f>X372/G364*100</f>
        <v>20.586561849710982</v>
      </c>
    </row>
    <row r="373" spans="1:25" ht="32.25" outlineLevel="6" thickBot="1">
      <c r="A373" s="114" t="s">
        <v>175</v>
      </c>
      <c r="B373" s="90">
        <v>951</v>
      </c>
      <c r="C373" s="91" t="s">
        <v>16</v>
      </c>
      <c r="D373" s="91" t="s">
        <v>348</v>
      </c>
      <c r="E373" s="91" t="s">
        <v>5</v>
      </c>
      <c r="F373" s="91"/>
      <c r="G373" s="16">
        <f>G374</f>
        <v>0</v>
      </c>
      <c r="H373" s="77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75"/>
      <c r="Y373" s="59"/>
    </row>
    <row r="374" spans="1:25" ht="32.25" outlineLevel="6" thickBot="1">
      <c r="A374" s="5" t="s">
        <v>108</v>
      </c>
      <c r="B374" s="21">
        <v>951</v>
      </c>
      <c r="C374" s="6" t="s">
        <v>16</v>
      </c>
      <c r="D374" s="6" t="s">
        <v>348</v>
      </c>
      <c r="E374" s="6" t="s">
        <v>107</v>
      </c>
      <c r="F374" s="6"/>
      <c r="G374" s="7">
        <f>G375</f>
        <v>0</v>
      </c>
      <c r="H374" s="31">
        <f aca="true" t="shared" si="51" ref="H374:X375">H375</f>
        <v>0</v>
      </c>
      <c r="I374" s="31">
        <f t="shared" si="51"/>
        <v>0</v>
      </c>
      <c r="J374" s="31">
        <f t="shared" si="51"/>
        <v>0</v>
      </c>
      <c r="K374" s="31">
        <f t="shared" si="51"/>
        <v>0</v>
      </c>
      <c r="L374" s="31">
        <f t="shared" si="51"/>
        <v>0</v>
      </c>
      <c r="M374" s="31">
        <f t="shared" si="51"/>
        <v>0</v>
      </c>
      <c r="N374" s="31">
        <f t="shared" si="51"/>
        <v>0</v>
      </c>
      <c r="O374" s="31">
        <f t="shared" si="51"/>
        <v>0</v>
      </c>
      <c r="P374" s="31">
        <f t="shared" si="51"/>
        <v>0</v>
      </c>
      <c r="Q374" s="31">
        <f t="shared" si="51"/>
        <v>0</v>
      </c>
      <c r="R374" s="31">
        <f t="shared" si="51"/>
        <v>0</v>
      </c>
      <c r="S374" s="31">
        <f t="shared" si="51"/>
        <v>0</v>
      </c>
      <c r="T374" s="31">
        <f t="shared" si="51"/>
        <v>0</v>
      </c>
      <c r="U374" s="31">
        <f t="shared" si="51"/>
        <v>0</v>
      </c>
      <c r="V374" s="31">
        <f t="shared" si="51"/>
        <v>0</v>
      </c>
      <c r="W374" s="31">
        <f t="shared" si="51"/>
        <v>0</v>
      </c>
      <c r="X374" s="66">
        <f t="shared" si="51"/>
        <v>63.00298</v>
      </c>
      <c r="Y374" s="59">
        <f>X374/G366*100</f>
        <v>3.399070403611346</v>
      </c>
    </row>
    <row r="375" spans="1:25" ht="16.5" outlineLevel="6" thickBot="1">
      <c r="A375" s="88" t="s">
        <v>130</v>
      </c>
      <c r="B375" s="92">
        <v>951</v>
      </c>
      <c r="C375" s="93" t="s">
        <v>16</v>
      </c>
      <c r="D375" s="93" t="s">
        <v>348</v>
      </c>
      <c r="E375" s="93" t="s">
        <v>129</v>
      </c>
      <c r="F375" s="93"/>
      <c r="G375" s="98">
        <v>0</v>
      </c>
      <c r="H375" s="32">
        <f t="shared" si="51"/>
        <v>0</v>
      </c>
      <c r="I375" s="32">
        <f t="shared" si="51"/>
        <v>0</v>
      </c>
      <c r="J375" s="32">
        <f t="shared" si="51"/>
        <v>0</v>
      </c>
      <c r="K375" s="32">
        <f t="shared" si="51"/>
        <v>0</v>
      </c>
      <c r="L375" s="32">
        <f t="shared" si="51"/>
        <v>0</v>
      </c>
      <c r="M375" s="32">
        <f t="shared" si="51"/>
        <v>0</v>
      </c>
      <c r="N375" s="32">
        <f t="shared" si="51"/>
        <v>0</v>
      </c>
      <c r="O375" s="32">
        <f t="shared" si="51"/>
        <v>0</v>
      </c>
      <c r="P375" s="32">
        <f t="shared" si="51"/>
        <v>0</v>
      </c>
      <c r="Q375" s="32">
        <f t="shared" si="51"/>
        <v>0</v>
      </c>
      <c r="R375" s="32">
        <f t="shared" si="51"/>
        <v>0</v>
      </c>
      <c r="S375" s="32">
        <f t="shared" si="51"/>
        <v>0</v>
      </c>
      <c r="T375" s="32">
        <f t="shared" si="51"/>
        <v>0</v>
      </c>
      <c r="U375" s="32">
        <f t="shared" si="51"/>
        <v>0</v>
      </c>
      <c r="V375" s="32">
        <f t="shared" si="51"/>
        <v>0</v>
      </c>
      <c r="W375" s="32">
        <f t="shared" si="51"/>
        <v>0</v>
      </c>
      <c r="X375" s="67">
        <f t="shared" si="51"/>
        <v>63.00298</v>
      </c>
      <c r="Y375" s="59">
        <f>X375/G367*100</f>
        <v>4.437610846980102</v>
      </c>
    </row>
    <row r="376" spans="1:25" ht="19.5" outlineLevel="6" thickBot="1">
      <c r="A376" s="124" t="s">
        <v>177</v>
      </c>
      <c r="B376" s="18">
        <v>951</v>
      </c>
      <c r="C376" s="39" t="s">
        <v>178</v>
      </c>
      <c r="D376" s="39" t="s">
        <v>276</v>
      </c>
      <c r="E376" s="39" t="s">
        <v>5</v>
      </c>
      <c r="F376" s="39"/>
      <c r="G376" s="119">
        <f>G377</f>
        <v>0</v>
      </c>
      <c r="H376" s="24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42"/>
      <c r="X376" s="65">
        <v>63.00298</v>
      </c>
      <c r="Y376" s="59">
        <f>X376/G368*100</f>
        <v>4.437610846980102</v>
      </c>
    </row>
    <row r="377" spans="1:25" ht="19.5" outlineLevel="6" thickBot="1">
      <c r="A377" s="13" t="s">
        <v>248</v>
      </c>
      <c r="B377" s="19">
        <v>951</v>
      </c>
      <c r="C377" s="9" t="s">
        <v>178</v>
      </c>
      <c r="D377" s="9" t="s">
        <v>349</v>
      </c>
      <c r="E377" s="9" t="s">
        <v>5</v>
      </c>
      <c r="F377" s="9"/>
      <c r="G377" s="10">
        <f>G378</f>
        <v>0</v>
      </c>
      <c r="H377" s="77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75"/>
      <c r="Y377" s="59"/>
    </row>
    <row r="378" spans="1:25" ht="48" outlineLevel="6" thickBot="1">
      <c r="A378" s="114" t="s">
        <v>179</v>
      </c>
      <c r="B378" s="90">
        <v>951</v>
      </c>
      <c r="C378" s="91" t="s">
        <v>178</v>
      </c>
      <c r="D378" s="91" t="s">
        <v>350</v>
      </c>
      <c r="E378" s="91" t="s">
        <v>5</v>
      </c>
      <c r="F378" s="91"/>
      <c r="G378" s="16">
        <f>G379</f>
        <v>0</v>
      </c>
      <c r="H378" s="77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75"/>
      <c r="Y378" s="59"/>
    </row>
    <row r="379" spans="1:25" ht="32.25" outlineLevel="6" thickBot="1">
      <c r="A379" s="5" t="s">
        <v>101</v>
      </c>
      <c r="B379" s="21">
        <v>951</v>
      </c>
      <c r="C379" s="6" t="s">
        <v>180</v>
      </c>
      <c r="D379" s="6" t="s">
        <v>350</v>
      </c>
      <c r="E379" s="6" t="s">
        <v>95</v>
      </c>
      <c r="F379" s="6"/>
      <c r="G379" s="7">
        <f>G380</f>
        <v>0</v>
      </c>
      <c r="H379" s="77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75"/>
      <c r="Y379" s="59"/>
    </row>
    <row r="380" spans="1:25" ht="32.25" outlineLevel="6" thickBot="1">
      <c r="A380" s="88" t="s">
        <v>103</v>
      </c>
      <c r="B380" s="92">
        <v>951</v>
      </c>
      <c r="C380" s="93" t="s">
        <v>178</v>
      </c>
      <c r="D380" s="93" t="s">
        <v>350</v>
      </c>
      <c r="E380" s="93" t="s">
        <v>97</v>
      </c>
      <c r="F380" s="93"/>
      <c r="G380" s="98">
        <v>0</v>
      </c>
      <c r="H380" s="77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75"/>
      <c r="Y380" s="59"/>
    </row>
    <row r="381" spans="1:25" ht="19.5" outlineLevel="6" thickBot="1">
      <c r="A381" s="108" t="s">
        <v>72</v>
      </c>
      <c r="B381" s="18">
        <v>951</v>
      </c>
      <c r="C381" s="14" t="s">
        <v>42</v>
      </c>
      <c r="D381" s="14" t="s">
        <v>276</v>
      </c>
      <c r="E381" s="14" t="s">
        <v>5</v>
      </c>
      <c r="F381" s="14"/>
      <c r="G381" s="15">
        <f>G382+G387</f>
        <v>200</v>
      </c>
      <c r="H381" s="77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75"/>
      <c r="Y381" s="59"/>
    </row>
    <row r="382" spans="1:25" ht="19.5" outlineLevel="6" thickBot="1">
      <c r="A382" s="8" t="s">
        <v>181</v>
      </c>
      <c r="B382" s="19">
        <v>951</v>
      </c>
      <c r="C382" s="9" t="s">
        <v>77</v>
      </c>
      <c r="D382" s="9" t="s">
        <v>276</v>
      </c>
      <c r="E382" s="9" t="s">
        <v>5</v>
      </c>
      <c r="F382" s="9"/>
      <c r="G382" s="10">
        <f>G383</f>
        <v>200</v>
      </c>
      <c r="H382" s="29">
        <f aca="true" t="shared" si="52" ref="H382:X382">H383+H388</f>
        <v>0</v>
      </c>
      <c r="I382" s="29">
        <f t="shared" si="52"/>
        <v>0</v>
      </c>
      <c r="J382" s="29">
        <f t="shared" si="52"/>
        <v>0</v>
      </c>
      <c r="K382" s="29">
        <f t="shared" si="52"/>
        <v>0</v>
      </c>
      <c r="L382" s="29">
        <f t="shared" si="52"/>
        <v>0</v>
      </c>
      <c r="M382" s="29">
        <f t="shared" si="52"/>
        <v>0</v>
      </c>
      <c r="N382" s="29">
        <f t="shared" si="52"/>
        <v>0</v>
      </c>
      <c r="O382" s="29">
        <f t="shared" si="52"/>
        <v>0</v>
      </c>
      <c r="P382" s="29">
        <f t="shared" si="52"/>
        <v>0</v>
      </c>
      <c r="Q382" s="29">
        <f t="shared" si="52"/>
        <v>0</v>
      </c>
      <c r="R382" s="29">
        <f t="shared" si="52"/>
        <v>0</v>
      </c>
      <c r="S382" s="29">
        <f t="shared" si="52"/>
        <v>0</v>
      </c>
      <c r="T382" s="29">
        <f t="shared" si="52"/>
        <v>0</v>
      </c>
      <c r="U382" s="29">
        <f t="shared" si="52"/>
        <v>0</v>
      </c>
      <c r="V382" s="29">
        <f t="shared" si="52"/>
        <v>0</v>
      </c>
      <c r="W382" s="29">
        <f t="shared" si="52"/>
        <v>0</v>
      </c>
      <c r="X382" s="73">
        <f t="shared" si="52"/>
        <v>499.74378</v>
      </c>
      <c r="Y382" s="59" t="e">
        <f>X382/G376*100</f>
        <v>#DIV/0!</v>
      </c>
    </row>
    <row r="383" spans="1:25" ht="16.5" outlineLevel="6" thickBot="1">
      <c r="A383" s="100" t="s">
        <v>249</v>
      </c>
      <c r="B383" s="106">
        <v>951</v>
      </c>
      <c r="C383" s="91" t="s">
        <v>77</v>
      </c>
      <c r="D383" s="91" t="s">
        <v>351</v>
      </c>
      <c r="E383" s="91" t="s">
        <v>5</v>
      </c>
      <c r="F383" s="91"/>
      <c r="G383" s="16">
        <f>G384</f>
        <v>200</v>
      </c>
      <c r="H383" s="31">
        <f aca="true" t="shared" si="53" ref="H383:X385">H384</f>
        <v>0</v>
      </c>
      <c r="I383" s="31">
        <f t="shared" si="53"/>
        <v>0</v>
      </c>
      <c r="J383" s="31">
        <f t="shared" si="53"/>
        <v>0</v>
      </c>
      <c r="K383" s="31">
        <f t="shared" si="53"/>
        <v>0</v>
      </c>
      <c r="L383" s="31">
        <f t="shared" si="53"/>
        <v>0</v>
      </c>
      <c r="M383" s="31">
        <f t="shared" si="53"/>
        <v>0</v>
      </c>
      <c r="N383" s="31">
        <f t="shared" si="53"/>
        <v>0</v>
      </c>
      <c r="O383" s="31">
        <f t="shared" si="53"/>
        <v>0</v>
      </c>
      <c r="P383" s="31">
        <f t="shared" si="53"/>
        <v>0</v>
      </c>
      <c r="Q383" s="31">
        <f t="shared" si="53"/>
        <v>0</v>
      </c>
      <c r="R383" s="31">
        <f t="shared" si="53"/>
        <v>0</v>
      </c>
      <c r="S383" s="31">
        <f t="shared" si="53"/>
        <v>0</v>
      </c>
      <c r="T383" s="31">
        <f t="shared" si="53"/>
        <v>0</v>
      </c>
      <c r="U383" s="31">
        <f t="shared" si="53"/>
        <v>0</v>
      </c>
      <c r="V383" s="31">
        <f t="shared" si="53"/>
        <v>0</v>
      </c>
      <c r="W383" s="31">
        <f t="shared" si="53"/>
        <v>0</v>
      </c>
      <c r="X383" s="66">
        <f t="shared" si="53"/>
        <v>499.74378</v>
      </c>
      <c r="Y383" s="59" t="e">
        <f>X383/G377*100</f>
        <v>#DIV/0!</v>
      </c>
    </row>
    <row r="384" spans="1:25" ht="48" outlineLevel="6" thickBot="1">
      <c r="A384" s="114" t="s">
        <v>182</v>
      </c>
      <c r="B384" s="90">
        <v>951</v>
      </c>
      <c r="C384" s="91" t="s">
        <v>77</v>
      </c>
      <c r="D384" s="91" t="s">
        <v>352</v>
      </c>
      <c r="E384" s="91" t="s">
        <v>5</v>
      </c>
      <c r="F384" s="91"/>
      <c r="G384" s="16">
        <f>G385</f>
        <v>200</v>
      </c>
      <c r="H384" s="32">
        <f t="shared" si="53"/>
        <v>0</v>
      </c>
      <c r="I384" s="32">
        <f t="shared" si="53"/>
        <v>0</v>
      </c>
      <c r="J384" s="32">
        <f t="shared" si="53"/>
        <v>0</v>
      </c>
      <c r="K384" s="32">
        <f t="shared" si="53"/>
        <v>0</v>
      </c>
      <c r="L384" s="32">
        <f t="shared" si="53"/>
        <v>0</v>
      </c>
      <c r="M384" s="32">
        <f t="shared" si="53"/>
        <v>0</v>
      </c>
      <c r="N384" s="32">
        <f t="shared" si="53"/>
        <v>0</v>
      </c>
      <c r="O384" s="32">
        <f t="shared" si="53"/>
        <v>0</v>
      </c>
      <c r="P384" s="32">
        <f t="shared" si="53"/>
        <v>0</v>
      </c>
      <c r="Q384" s="32">
        <f t="shared" si="53"/>
        <v>0</v>
      </c>
      <c r="R384" s="32">
        <f t="shared" si="53"/>
        <v>0</v>
      </c>
      <c r="S384" s="32">
        <f t="shared" si="53"/>
        <v>0</v>
      </c>
      <c r="T384" s="32">
        <f t="shared" si="53"/>
        <v>0</v>
      </c>
      <c r="U384" s="32">
        <f t="shared" si="53"/>
        <v>0</v>
      </c>
      <c r="V384" s="32">
        <f t="shared" si="53"/>
        <v>0</v>
      </c>
      <c r="W384" s="32">
        <f t="shared" si="53"/>
        <v>0</v>
      </c>
      <c r="X384" s="67">
        <f t="shared" si="53"/>
        <v>499.74378</v>
      </c>
      <c r="Y384" s="59" t="e">
        <f>X384/G378*100</f>
        <v>#DIV/0!</v>
      </c>
    </row>
    <row r="385" spans="1:25" ht="32.25" outlineLevel="6" thickBot="1">
      <c r="A385" s="5" t="s">
        <v>101</v>
      </c>
      <c r="B385" s="21">
        <v>951</v>
      </c>
      <c r="C385" s="6" t="s">
        <v>77</v>
      </c>
      <c r="D385" s="6" t="s">
        <v>352</v>
      </c>
      <c r="E385" s="6" t="s">
        <v>95</v>
      </c>
      <c r="F385" s="6"/>
      <c r="G385" s="7">
        <f>G386</f>
        <v>200</v>
      </c>
      <c r="H385" s="34">
        <f t="shared" si="53"/>
        <v>0</v>
      </c>
      <c r="I385" s="34">
        <f t="shared" si="53"/>
        <v>0</v>
      </c>
      <c r="J385" s="34">
        <f t="shared" si="53"/>
        <v>0</v>
      </c>
      <c r="K385" s="34">
        <f t="shared" si="53"/>
        <v>0</v>
      </c>
      <c r="L385" s="34">
        <f t="shared" si="53"/>
        <v>0</v>
      </c>
      <c r="M385" s="34">
        <f t="shared" si="53"/>
        <v>0</v>
      </c>
      <c r="N385" s="34">
        <f t="shared" si="53"/>
        <v>0</v>
      </c>
      <c r="O385" s="34">
        <f t="shared" si="53"/>
        <v>0</v>
      </c>
      <c r="P385" s="34">
        <f t="shared" si="53"/>
        <v>0</v>
      </c>
      <c r="Q385" s="34">
        <f t="shared" si="53"/>
        <v>0</v>
      </c>
      <c r="R385" s="34">
        <f t="shared" si="53"/>
        <v>0</v>
      </c>
      <c r="S385" s="34">
        <f t="shared" si="53"/>
        <v>0</v>
      </c>
      <c r="T385" s="34">
        <f t="shared" si="53"/>
        <v>0</v>
      </c>
      <c r="U385" s="34">
        <f t="shared" si="53"/>
        <v>0</v>
      </c>
      <c r="V385" s="34">
        <f t="shared" si="53"/>
        <v>0</v>
      </c>
      <c r="W385" s="34">
        <f t="shared" si="53"/>
        <v>0</v>
      </c>
      <c r="X385" s="68">
        <f t="shared" si="53"/>
        <v>499.74378</v>
      </c>
      <c r="Y385" s="59" t="e">
        <f>X385/G379*100</f>
        <v>#DIV/0!</v>
      </c>
    </row>
    <row r="386" spans="1:25" ht="32.25" outlineLevel="6" thickBot="1">
      <c r="A386" s="88" t="s">
        <v>103</v>
      </c>
      <c r="B386" s="92">
        <v>951</v>
      </c>
      <c r="C386" s="93" t="s">
        <v>77</v>
      </c>
      <c r="D386" s="93" t="s">
        <v>352</v>
      </c>
      <c r="E386" s="93" t="s">
        <v>97</v>
      </c>
      <c r="F386" s="93"/>
      <c r="G386" s="98">
        <v>200</v>
      </c>
      <c r="H386" s="24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42"/>
      <c r="X386" s="65">
        <v>499.74378</v>
      </c>
      <c r="Y386" s="59" t="e">
        <f>X386/G380*100</f>
        <v>#DIV/0!</v>
      </c>
    </row>
    <row r="387" spans="1:25" ht="19.5" outlineLevel="6" thickBot="1">
      <c r="A387" s="87" t="s">
        <v>80</v>
      </c>
      <c r="B387" s="19">
        <v>951</v>
      </c>
      <c r="C387" s="9" t="s">
        <v>81</v>
      </c>
      <c r="D387" s="9" t="s">
        <v>276</v>
      </c>
      <c r="E387" s="9" t="s">
        <v>5</v>
      </c>
      <c r="F387" s="6"/>
      <c r="G387" s="10">
        <f>G388</f>
        <v>0</v>
      </c>
      <c r="H387" s="77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75"/>
      <c r="Y387" s="59"/>
    </row>
    <row r="388" spans="1:25" ht="16.5" outlineLevel="6" thickBot="1">
      <c r="A388" s="100" t="s">
        <v>250</v>
      </c>
      <c r="B388" s="106">
        <v>951</v>
      </c>
      <c r="C388" s="91" t="s">
        <v>81</v>
      </c>
      <c r="D388" s="91" t="s">
        <v>351</v>
      </c>
      <c r="E388" s="91" t="s">
        <v>5</v>
      </c>
      <c r="F388" s="91"/>
      <c r="G388" s="16">
        <f>G389</f>
        <v>0</v>
      </c>
      <c r="H388" s="31">
        <f aca="true" t="shared" si="54" ref="H388:X388">H389</f>
        <v>0</v>
      </c>
      <c r="I388" s="31">
        <f t="shared" si="54"/>
        <v>0</v>
      </c>
      <c r="J388" s="31">
        <f t="shared" si="54"/>
        <v>0</v>
      </c>
      <c r="K388" s="31">
        <f t="shared" si="54"/>
        <v>0</v>
      </c>
      <c r="L388" s="31">
        <f t="shared" si="54"/>
        <v>0</v>
      </c>
      <c r="M388" s="31">
        <f t="shared" si="54"/>
        <v>0</v>
      </c>
      <c r="N388" s="31">
        <f t="shared" si="54"/>
        <v>0</v>
      </c>
      <c r="O388" s="31">
        <f t="shared" si="54"/>
        <v>0</v>
      </c>
      <c r="P388" s="31">
        <f t="shared" si="54"/>
        <v>0</v>
      </c>
      <c r="Q388" s="31">
        <f t="shared" si="54"/>
        <v>0</v>
      </c>
      <c r="R388" s="31">
        <f t="shared" si="54"/>
        <v>0</v>
      </c>
      <c r="S388" s="31">
        <f t="shared" si="54"/>
        <v>0</v>
      </c>
      <c r="T388" s="31">
        <f t="shared" si="54"/>
        <v>0</v>
      </c>
      <c r="U388" s="31">
        <f t="shared" si="54"/>
        <v>0</v>
      </c>
      <c r="V388" s="31">
        <f t="shared" si="54"/>
        <v>0</v>
      </c>
      <c r="W388" s="31">
        <f t="shared" si="54"/>
        <v>0</v>
      </c>
      <c r="X388" s="31">
        <f t="shared" si="54"/>
        <v>0</v>
      </c>
      <c r="Y388" s="59">
        <f>X388/G382*100</f>
        <v>0</v>
      </c>
    </row>
    <row r="389" spans="1:25" ht="48" outlineLevel="6" thickBot="1">
      <c r="A389" s="5" t="s">
        <v>183</v>
      </c>
      <c r="B389" s="21">
        <v>951</v>
      </c>
      <c r="C389" s="6" t="s">
        <v>81</v>
      </c>
      <c r="D389" s="6" t="s">
        <v>353</v>
      </c>
      <c r="E389" s="6" t="s">
        <v>5</v>
      </c>
      <c r="F389" s="6"/>
      <c r="G389" s="7">
        <f>G390</f>
        <v>0</v>
      </c>
      <c r="H389" s="32">
        <f aca="true" t="shared" si="55" ref="H389:X389">H390+H393</f>
        <v>0</v>
      </c>
      <c r="I389" s="32">
        <f t="shared" si="55"/>
        <v>0</v>
      </c>
      <c r="J389" s="32">
        <f t="shared" si="55"/>
        <v>0</v>
      </c>
      <c r="K389" s="32">
        <f t="shared" si="55"/>
        <v>0</v>
      </c>
      <c r="L389" s="32">
        <f t="shared" si="55"/>
        <v>0</v>
      </c>
      <c r="M389" s="32">
        <f t="shared" si="55"/>
        <v>0</v>
      </c>
      <c r="N389" s="32">
        <f t="shared" si="55"/>
        <v>0</v>
      </c>
      <c r="O389" s="32">
        <f t="shared" si="55"/>
        <v>0</v>
      </c>
      <c r="P389" s="32">
        <f t="shared" si="55"/>
        <v>0</v>
      </c>
      <c r="Q389" s="32">
        <f t="shared" si="55"/>
        <v>0</v>
      </c>
      <c r="R389" s="32">
        <f t="shared" si="55"/>
        <v>0</v>
      </c>
      <c r="S389" s="32">
        <f t="shared" si="55"/>
        <v>0</v>
      </c>
      <c r="T389" s="32">
        <f t="shared" si="55"/>
        <v>0</v>
      </c>
      <c r="U389" s="32">
        <f t="shared" si="55"/>
        <v>0</v>
      </c>
      <c r="V389" s="32">
        <f t="shared" si="55"/>
        <v>0</v>
      </c>
      <c r="W389" s="32">
        <f t="shared" si="55"/>
        <v>0</v>
      </c>
      <c r="X389" s="32">
        <f t="shared" si="55"/>
        <v>0</v>
      </c>
      <c r="Y389" s="59">
        <f>X389/G383*100</f>
        <v>0</v>
      </c>
    </row>
    <row r="390" spans="1:25" ht="48.75" customHeight="1" outlineLevel="6" thickBot="1">
      <c r="A390" s="88" t="s">
        <v>121</v>
      </c>
      <c r="B390" s="92">
        <v>951</v>
      </c>
      <c r="C390" s="93" t="s">
        <v>81</v>
      </c>
      <c r="D390" s="93" t="s">
        <v>353</v>
      </c>
      <c r="E390" s="93" t="s">
        <v>120</v>
      </c>
      <c r="F390" s="93"/>
      <c r="G390" s="98">
        <v>0</v>
      </c>
      <c r="H390" s="24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42"/>
      <c r="X390" s="65">
        <v>0</v>
      </c>
      <c r="Y390" s="59">
        <f>X390/G384*100</f>
        <v>0</v>
      </c>
    </row>
    <row r="391" spans="1:25" ht="38.25" customHeight="1" outlineLevel="6" thickBot="1">
      <c r="A391" s="108" t="s">
        <v>69</v>
      </c>
      <c r="B391" s="18">
        <v>951</v>
      </c>
      <c r="C391" s="14" t="s">
        <v>68</v>
      </c>
      <c r="D391" s="14" t="s">
        <v>276</v>
      </c>
      <c r="E391" s="14" t="s">
        <v>5</v>
      </c>
      <c r="F391" s="14"/>
      <c r="G391" s="15">
        <f>G392+G398</f>
        <v>2000</v>
      </c>
      <c r="H391" s="77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75"/>
      <c r="Y391" s="59"/>
    </row>
    <row r="392" spans="1:25" ht="32.25" outlineLevel="6" thickBot="1">
      <c r="A392" s="126" t="s">
        <v>41</v>
      </c>
      <c r="B392" s="18">
        <v>951</v>
      </c>
      <c r="C392" s="127" t="s">
        <v>79</v>
      </c>
      <c r="D392" s="127" t="s">
        <v>354</v>
      </c>
      <c r="E392" s="127" t="s">
        <v>5</v>
      </c>
      <c r="F392" s="127"/>
      <c r="G392" s="128">
        <f>G393</f>
        <v>2000</v>
      </c>
      <c r="H392" s="31">
        <f aca="true" t="shared" si="56" ref="H392:X392">H393</f>
        <v>0</v>
      </c>
      <c r="I392" s="31">
        <f t="shared" si="56"/>
        <v>0</v>
      </c>
      <c r="J392" s="31">
        <f t="shared" si="56"/>
        <v>0</v>
      </c>
      <c r="K392" s="31">
        <f t="shared" si="56"/>
        <v>0</v>
      </c>
      <c r="L392" s="31">
        <f t="shared" si="56"/>
        <v>0</v>
      </c>
      <c r="M392" s="31">
        <f t="shared" si="56"/>
        <v>0</v>
      </c>
      <c r="N392" s="31">
        <f t="shared" si="56"/>
        <v>0</v>
      </c>
      <c r="O392" s="31">
        <f t="shared" si="56"/>
        <v>0</v>
      </c>
      <c r="P392" s="31">
        <f t="shared" si="56"/>
        <v>0</v>
      </c>
      <c r="Q392" s="31">
        <f t="shared" si="56"/>
        <v>0</v>
      </c>
      <c r="R392" s="31">
        <f t="shared" si="56"/>
        <v>0</v>
      </c>
      <c r="S392" s="31">
        <f t="shared" si="56"/>
        <v>0</v>
      </c>
      <c r="T392" s="31">
        <f t="shared" si="56"/>
        <v>0</v>
      </c>
      <c r="U392" s="31">
        <f t="shared" si="56"/>
        <v>0</v>
      </c>
      <c r="V392" s="31">
        <f t="shared" si="56"/>
        <v>0</v>
      </c>
      <c r="W392" s="31">
        <f t="shared" si="56"/>
        <v>0</v>
      </c>
      <c r="X392" s="31">
        <f t="shared" si="56"/>
        <v>0</v>
      </c>
      <c r="Y392" s="59">
        <f>X392/G386*100</f>
        <v>0</v>
      </c>
    </row>
    <row r="393" spans="1:25" ht="32.25" outlineLevel="6" thickBot="1">
      <c r="A393" s="112" t="s">
        <v>138</v>
      </c>
      <c r="B393" s="19">
        <v>951</v>
      </c>
      <c r="C393" s="11" t="s">
        <v>79</v>
      </c>
      <c r="D393" s="11" t="s">
        <v>277</v>
      </c>
      <c r="E393" s="11" t="s">
        <v>5</v>
      </c>
      <c r="F393" s="11"/>
      <c r="G393" s="12">
        <f>G394</f>
        <v>2000</v>
      </c>
      <c r="H393" s="77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75">
        <v>0</v>
      </c>
      <c r="Y393" s="59" t="e">
        <f>X393/G387*100</f>
        <v>#DIV/0!</v>
      </c>
    </row>
    <row r="394" spans="1:25" ht="32.25" outlineLevel="6" thickBot="1">
      <c r="A394" s="112" t="s">
        <v>139</v>
      </c>
      <c r="B394" s="19">
        <v>951</v>
      </c>
      <c r="C394" s="9" t="s">
        <v>79</v>
      </c>
      <c r="D394" s="9" t="s">
        <v>278</v>
      </c>
      <c r="E394" s="9" t="s">
        <v>5</v>
      </c>
      <c r="F394" s="9"/>
      <c r="G394" s="10">
        <f>G395</f>
        <v>2000</v>
      </c>
      <c r="H394" s="77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75"/>
      <c r="Y394" s="59"/>
    </row>
    <row r="395" spans="1:25" ht="48" outlineLevel="6" thickBot="1">
      <c r="A395" s="114" t="s">
        <v>184</v>
      </c>
      <c r="B395" s="90">
        <v>951</v>
      </c>
      <c r="C395" s="91" t="s">
        <v>79</v>
      </c>
      <c r="D395" s="91" t="s">
        <v>355</v>
      </c>
      <c r="E395" s="91" t="s">
        <v>5</v>
      </c>
      <c r="F395" s="91"/>
      <c r="G395" s="16">
        <f>G396</f>
        <v>2000</v>
      </c>
      <c r="H395" s="29">
        <f aca="true" t="shared" si="57" ref="H395:X395">H396+H401</f>
        <v>0</v>
      </c>
      <c r="I395" s="29">
        <f t="shared" si="57"/>
        <v>0</v>
      </c>
      <c r="J395" s="29">
        <f t="shared" si="57"/>
        <v>0</v>
      </c>
      <c r="K395" s="29">
        <f t="shared" si="57"/>
        <v>0</v>
      </c>
      <c r="L395" s="29">
        <f t="shared" si="57"/>
        <v>0</v>
      </c>
      <c r="M395" s="29">
        <f t="shared" si="57"/>
        <v>0</v>
      </c>
      <c r="N395" s="29">
        <f t="shared" si="57"/>
        <v>0</v>
      </c>
      <c r="O395" s="29">
        <f t="shared" si="57"/>
        <v>0</v>
      </c>
      <c r="P395" s="29">
        <f t="shared" si="57"/>
        <v>0</v>
      </c>
      <c r="Q395" s="29">
        <f t="shared" si="57"/>
        <v>0</v>
      </c>
      <c r="R395" s="29">
        <f t="shared" si="57"/>
        <v>0</v>
      </c>
      <c r="S395" s="29">
        <f t="shared" si="57"/>
        <v>0</v>
      </c>
      <c r="T395" s="29">
        <f t="shared" si="57"/>
        <v>0</v>
      </c>
      <c r="U395" s="29">
        <f t="shared" si="57"/>
        <v>0</v>
      </c>
      <c r="V395" s="29">
        <f t="shared" si="57"/>
        <v>0</v>
      </c>
      <c r="W395" s="29">
        <f t="shared" si="57"/>
        <v>0</v>
      </c>
      <c r="X395" s="73">
        <f t="shared" si="57"/>
        <v>1410.7881399999999</v>
      </c>
      <c r="Y395" s="59" t="e">
        <f>X395/G389*100</f>
        <v>#DIV/0!</v>
      </c>
    </row>
    <row r="396" spans="1:25" ht="16.5" outlineLevel="6" thickBot="1">
      <c r="A396" s="5" t="s">
        <v>123</v>
      </c>
      <c r="B396" s="21">
        <v>951</v>
      </c>
      <c r="C396" s="6" t="s">
        <v>79</v>
      </c>
      <c r="D396" s="6" t="s">
        <v>355</v>
      </c>
      <c r="E396" s="6" t="s">
        <v>122</v>
      </c>
      <c r="F396" s="6"/>
      <c r="G396" s="7">
        <f>G397</f>
        <v>2000</v>
      </c>
      <c r="H396" s="31">
        <f aca="true" t="shared" si="58" ref="H396:X396">H397</f>
        <v>0</v>
      </c>
      <c r="I396" s="31">
        <f t="shared" si="58"/>
        <v>0</v>
      </c>
      <c r="J396" s="31">
        <f t="shared" si="58"/>
        <v>0</v>
      </c>
      <c r="K396" s="31">
        <f t="shared" si="58"/>
        <v>0</v>
      </c>
      <c r="L396" s="31">
        <f t="shared" si="58"/>
        <v>0</v>
      </c>
      <c r="M396" s="31">
        <f t="shared" si="58"/>
        <v>0</v>
      </c>
      <c r="N396" s="31">
        <f t="shared" si="58"/>
        <v>0</v>
      </c>
      <c r="O396" s="31">
        <f t="shared" si="58"/>
        <v>0</v>
      </c>
      <c r="P396" s="31">
        <f t="shared" si="58"/>
        <v>0</v>
      </c>
      <c r="Q396" s="31">
        <f t="shared" si="58"/>
        <v>0</v>
      </c>
      <c r="R396" s="31">
        <f t="shared" si="58"/>
        <v>0</v>
      </c>
      <c r="S396" s="31">
        <f t="shared" si="58"/>
        <v>0</v>
      </c>
      <c r="T396" s="31">
        <f t="shared" si="58"/>
        <v>0</v>
      </c>
      <c r="U396" s="31">
        <f t="shared" si="58"/>
        <v>0</v>
      </c>
      <c r="V396" s="31">
        <f t="shared" si="58"/>
        <v>0</v>
      </c>
      <c r="W396" s="31">
        <f t="shared" si="58"/>
        <v>0</v>
      </c>
      <c r="X396" s="69">
        <f t="shared" si="58"/>
        <v>1362.07314</v>
      </c>
      <c r="Y396" s="59" t="e">
        <f>X396/G390*100</f>
        <v>#DIV/0!</v>
      </c>
    </row>
    <row r="397" spans="1:25" ht="19.5" customHeight="1" outlineLevel="6" thickBot="1">
      <c r="A397" s="99" t="s">
        <v>215</v>
      </c>
      <c r="B397" s="92">
        <v>951</v>
      </c>
      <c r="C397" s="93" t="s">
        <v>79</v>
      </c>
      <c r="D397" s="93" t="s">
        <v>355</v>
      </c>
      <c r="E397" s="93" t="s">
        <v>89</v>
      </c>
      <c r="F397" s="93"/>
      <c r="G397" s="98">
        <v>2000</v>
      </c>
      <c r="H397" s="32">
        <f aca="true" t="shared" si="59" ref="H397:X397">H398</f>
        <v>0</v>
      </c>
      <c r="I397" s="32">
        <f t="shared" si="59"/>
        <v>0</v>
      </c>
      <c r="J397" s="32">
        <f t="shared" si="59"/>
        <v>0</v>
      </c>
      <c r="K397" s="32">
        <f t="shared" si="59"/>
        <v>0</v>
      </c>
      <c r="L397" s="32">
        <f t="shared" si="59"/>
        <v>0</v>
      </c>
      <c r="M397" s="32">
        <f t="shared" si="59"/>
        <v>0</v>
      </c>
      <c r="N397" s="32">
        <f t="shared" si="59"/>
        <v>0</v>
      </c>
      <c r="O397" s="32">
        <f t="shared" si="59"/>
        <v>0</v>
      </c>
      <c r="P397" s="32">
        <f t="shared" si="59"/>
        <v>0</v>
      </c>
      <c r="Q397" s="32">
        <f t="shared" si="59"/>
        <v>0</v>
      </c>
      <c r="R397" s="32">
        <f t="shared" si="59"/>
        <v>0</v>
      </c>
      <c r="S397" s="32">
        <f t="shared" si="59"/>
        <v>0</v>
      </c>
      <c r="T397" s="32">
        <f t="shared" si="59"/>
        <v>0</v>
      </c>
      <c r="U397" s="32">
        <f t="shared" si="59"/>
        <v>0</v>
      </c>
      <c r="V397" s="32">
        <f t="shared" si="59"/>
        <v>0</v>
      </c>
      <c r="W397" s="32">
        <f t="shared" si="59"/>
        <v>0</v>
      </c>
      <c r="X397" s="70">
        <f t="shared" si="59"/>
        <v>1362.07314</v>
      </c>
      <c r="Y397" s="59">
        <f>X397/G391*100</f>
        <v>68.103657</v>
      </c>
    </row>
    <row r="398" spans="1:25" ht="16.5" outlineLevel="6" thickBot="1">
      <c r="A398" s="124" t="s">
        <v>70</v>
      </c>
      <c r="B398" s="18">
        <v>951</v>
      </c>
      <c r="C398" s="39" t="s">
        <v>71</v>
      </c>
      <c r="D398" s="39" t="s">
        <v>354</v>
      </c>
      <c r="E398" s="39" t="s">
        <v>5</v>
      </c>
      <c r="F398" s="39"/>
      <c r="G398" s="119">
        <f>G399</f>
        <v>0</v>
      </c>
      <c r="H398" s="34">
        <f aca="true" t="shared" si="60" ref="H398:X398">H400</f>
        <v>0</v>
      </c>
      <c r="I398" s="34">
        <f t="shared" si="60"/>
        <v>0</v>
      </c>
      <c r="J398" s="34">
        <f t="shared" si="60"/>
        <v>0</v>
      </c>
      <c r="K398" s="34">
        <f t="shared" si="60"/>
        <v>0</v>
      </c>
      <c r="L398" s="34">
        <f t="shared" si="60"/>
        <v>0</v>
      </c>
      <c r="M398" s="34">
        <f t="shared" si="60"/>
        <v>0</v>
      </c>
      <c r="N398" s="34">
        <f t="shared" si="60"/>
        <v>0</v>
      </c>
      <c r="O398" s="34">
        <f t="shared" si="60"/>
        <v>0</v>
      </c>
      <c r="P398" s="34">
        <f t="shared" si="60"/>
        <v>0</v>
      </c>
      <c r="Q398" s="34">
        <f t="shared" si="60"/>
        <v>0</v>
      </c>
      <c r="R398" s="34">
        <f t="shared" si="60"/>
        <v>0</v>
      </c>
      <c r="S398" s="34">
        <f t="shared" si="60"/>
        <v>0</v>
      </c>
      <c r="T398" s="34">
        <f t="shared" si="60"/>
        <v>0</v>
      </c>
      <c r="U398" s="34">
        <f t="shared" si="60"/>
        <v>0</v>
      </c>
      <c r="V398" s="34">
        <f t="shared" si="60"/>
        <v>0</v>
      </c>
      <c r="W398" s="34">
        <f t="shared" si="60"/>
        <v>0</v>
      </c>
      <c r="X398" s="64">
        <f t="shared" si="60"/>
        <v>1362.07314</v>
      </c>
      <c r="Y398" s="59">
        <f>X398/G392*100</f>
        <v>68.103657</v>
      </c>
    </row>
    <row r="399" spans="1:25" ht="32.25" outlineLevel="6" thickBot="1">
      <c r="A399" s="112" t="s">
        <v>138</v>
      </c>
      <c r="B399" s="19">
        <v>951</v>
      </c>
      <c r="C399" s="11" t="s">
        <v>71</v>
      </c>
      <c r="D399" s="11" t="s">
        <v>277</v>
      </c>
      <c r="E399" s="11" t="s">
        <v>5</v>
      </c>
      <c r="F399" s="11"/>
      <c r="G399" s="12">
        <f>G400</f>
        <v>0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81"/>
      <c r="Y399" s="59"/>
    </row>
    <row r="400" spans="1:25" ht="32.25" outlineLevel="6" thickBot="1">
      <c r="A400" s="112" t="s">
        <v>139</v>
      </c>
      <c r="B400" s="19">
        <v>951</v>
      </c>
      <c r="C400" s="11" t="s">
        <v>71</v>
      </c>
      <c r="D400" s="11" t="s">
        <v>278</v>
      </c>
      <c r="E400" s="11" t="s">
        <v>5</v>
      </c>
      <c r="F400" s="11"/>
      <c r="G400" s="12">
        <f>G401</f>
        <v>0</v>
      </c>
      <c r="H400" s="25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43"/>
      <c r="X400" s="65">
        <v>1362.07314</v>
      </c>
      <c r="Y400" s="59">
        <f>X400/G394*100</f>
        <v>68.103657</v>
      </c>
    </row>
    <row r="401" spans="1:25" ht="48" outlineLevel="6" thickBot="1">
      <c r="A401" s="94" t="s">
        <v>185</v>
      </c>
      <c r="B401" s="90">
        <v>951</v>
      </c>
      <c r="C401" s="91" t="s">
        <v>71</v>
      </c>
      <c r="D401" s="91" t="s">
        <v>356</v>
      </c>
      <c r="E401" s="91" t="s">
        <v>5</v>
      </c>
      <c r="F401" s="91"/>
      <c r="G401" s="16">
        <f>G402</f>
        <v>0</v>
      </c>
      <c r="H401" s="31">
        <f aca="true" t="shared" si="61" ref="H401:X403">H402</f>
        <v>0</v>
      </c>
      <c r="I401" s="31">
        <f t="shared" si="61"/>
        <v>0</v>
      </c>
      <c r="J401" s="31">
        <f t="shared" si="61"/>
        <v>0</v>
      </c>
      <c r="K401" s="31">
        <f t="shared" si="61"/>
        <v>0</v>
      </c>
      <c r="L401" s="31">
        <f t="shared" si="61"/>
        <v>0</v>
      </c>
      <c r="M401" s="31">
        <f t="shared" si="61"/>
        <v>0</v>
      </c>
      <c r="N401" s="31">
        <f t="shared" si="61"/>
        <v>0</v>
      </c>
      <c r="O401" s="31">
        <f t="shared" si="61"/>
        <v>0</v>
      </c>
      <c r="P401" s="31">
        <f t="shared" si="61"/>
        <v>0</v>
      </c>
      <c r="Q401" s="31">
        <f t="shared" si="61"/>
        <v>0</v>
      </c>
      <c r="R401" s="31">
        <f t="shared" si="61"/>
        <v>0</v>
      </c>
      <c r="S401" s="31">
        <f t="shared" si="61"/>
        <v>0</v>
      </c>
      <c r="T401" s="31">
        <f t="shared" si="61"/>
        <v>0</v>
      </c>
      <c r="U401" s="31">
        <f t="shared" si="61"/>
        <v>0</v>
      </c>
      <c r="V401" s="31">
        <f t="shared" si="61"/>
        <v>0</v>
      </c>
      <c r="W401" s="31">
        <f t="shared" si="61"/>
        <v>0</v>
      </c>
      <c r="X401" s="66">
        <f t="shared" si="61"/>
        <v>48.715</v>
      </c>
      <c r="Y401" s="59">
        <f>X401/G395*100</f>
        <v>2.43575</v>
      </c>
    </row>
    <row r="402" spans="1:25" ht="32.25" outlineLevel="6" thickBot="1">
      <c r="A402" s="5" t="s">
        <v>101</v>
      </c>
      <c r="B402" s="21">
        <v>951</v>
      </c>
      <c r="C402" s="6" t="s">
        <v>71</v>
      </c>
      <c r="D402" s="6" t="s">
        <v>356</v>
      </c>
      <c r="E402" s="6" t="s">
        <v>95</v>
      </c>
      <c r="F402" s="6"/>
      <c r="G402" s="7">
        <f>G403</f>
        <v>0</v>
      </c>
      <c r="H402" s="32">
        <f t="shared" si="61"/>
        <v>0</v>
      </c>
      <c r="I402" s="32">
        <f t="shared" si="61"/>
        <v>0</v>
      </c>
      <c r="J402" s="32">
        <f t="shared" si="61"/>
        <v>0</v>
      </c>
      <c r="K402" s="32">
        <f t="shared" si="61"/>
        <v>0</v>
      </c>
      <c r="L402" s="32">
        <f t="shared" si="61"/>
        <v>0</v>
      </c>
      <c r="M402" s="32">
        <f t="shared" si="61"/>
        <v>0</v>
      </c>
      <c r="N402" s="32">
        <f t="shared" si="61"/>
        <v>0</v>
      </c>
      <c r="O402" s="32">
        <f t="shared" si="61"/>
        <v>0</v>
      </c>
      <c r="P402" s="32">
        <f t="shared" si="61"/>
        <v>0</v>
      </c>
      <c r="Q402" s="32">
        <f t="shared" si="61"/>
        <v>0</v>
      </c>
      <c r="R402" s="32">
        <f t="shared" si="61"/>
        <v>0</v>
      </c>
      <c r="S402" s="32">
        <f t="shared" si="61"/>
        <v>0</v>
      </c>
      <c r="T402" s="32">
        <f t="shared" si="61"/>
        <v>0</v>
      </c>
      <c r="U402" s="32">
        <f t="shared" si="61"/>
        <v>0</v>
      </c>
      <c r="V402" s="32">
        <f t="shared" si="61"/>
        <v>0</v>
      </c>
      <c r="W402" s="32">
        <f t="shared" si="61"/>
        <v>0</v>
      </c>
      <c r="X402" s="67">
        <f>X403</f>
        <v>48.715</v>
      </c>
      <c r="Y402" s="59">
        <f>X402/G396*100</f>
        <v>2.43575</v>
      </c>
    </row>
    <row r="403" spans="1:25" ht="32.25" outlineLevel="6" thickBot="1">
      <c r="A403" s="88" t="s">
        <v>103</v>
      </c>
      <c r="B403" s="92">
        <v>951</v>
      </c>
      <c r="C403" s="93" t="s">
        <v>71</v>
      </c>
      <c r="D403" s="93" t="s">
        <v>356</v>
      </c>
      <c r="E403" s="93" t="s">
        <v>97</v>
      </c>
      <c r="F403" s="93"/>
      <c r="G403" s="98">
        <v>0</v>
      </c>
      <c r="H403" s="34">
        <f t="shared" si="61"/>
        <v>0</v>
      </c>
      <c r="I403" s="34">
        <f t="shared" si="61"/>
        <v>0</v>
      </c>
      <c r="J403" s="34">
        <f t="shared" si="61"/>
        <v>0</v>
      </c>
      <c r="K403" s="34">
        <f t="shared" si="61"/>
        <v>0</v>
      </c>
      <c r="L403" s="34">
        <f t="shared" si="61"/>
        <v>0</v>
      </c>
      <c r="M403" s="34">
        <f t="shared" si="61"/>
        <v>0</v>
      </c>
      <c r="N403" s="34">
        <f t="shared" si="61"/>
        <v>0</v>
      </c>
      <c r="O403" s="34">
        <f t="shared" si="61"/>
        <v>0</v>
      </c>
      <c r="P403" s="34">
        <f t="shared" si="61"/>
        <v>0</v>
      </c>
      <c r="Q403" s="34">
        <f t="shared" si="61"/>
        <v>0</v>
      </c>
      <c r="R403" s="34">
        <f t="shared" si="61"/>
        <v>0</v>
      </c>
      <c r="S403" s="34">
        <f t="shared" si="61"/>
        <v>0</v>
      </c>
      <c r="T403" s="34">
        <f t="shared" si="61"/>
        <v>0</v>
      </c>
      <c r="U403" s="34">
        <f t="shared" si="61"/>
        <v>0</v>
      </c>
      <c r="V403" s="34">
        <f t="shared" si="61"/>
        <v>0</v>
      </c>
      <c r="W403" s="34">
        <f t="shared" si="61"/>
        <v>0</v>
      </c>
      <c r="X403" s="68">
        <f>X404</f>
        <v>48.715</v>
      </c>
      <c r="Y403" s="59">
        <f>X403/G397*100</f>
        <v>2.43575</v>
      </c>
    </row>
    <row r="404" spans="1:25" ht="32.25" outlineLevel="6" thickBot="1">
      <c r="A404" s="108" t="s">
        <v>78</v>
      </c>
      <c r="B404" s="18">
        <v>951</v>
      </c>
      <c r="C404" s="14" t="s">
        <v>65</v>
      </c>
      <c r="D404" s="14" t="s">
        <v>354</v>
      </c>
      <c r="E404" s="14" t="s">
        <v>5</v>
      </c>
      <c r="F404" s="14"/>
      <c r="G404" s="15">
        <f>G405</f>
        <v>100</v>
      </c>
      <c r="H404" s="25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43"/>
      <c r="X404" s="65">
        <v>48.715</v>
      </c>
      <c r="Y404" s="59" t="e">
        <f>X404/G398*100</f>
        <v>#DIV/0!</v>
      </c>
    </row>
    <row r="405" spans="1:25" ht="16.5" outlineLevel="6" thickBot="1">
      <c r="A405" s="8" t="s">
        <v>186</v>
      </c>
      <c r="B405" s="19">
        <v>951</v>
      </c>
      <c r="C405" s="9" t="s">
        <v>66</v>
      </c>
      <c r="D405" s="9" t="s">
        <v>354</v>
      </c>
      <c r="E405" s="9" t="s">
        <v>5</v>
      </c>
      <c r="F405" s="9"/>
      <c r="G405" s="10">
        <f>G406</f>
        <v>100</v>
      </c>
      <c r="H405" s="101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75"/>
      <c r="Y405" s="59"/>
    </row>
    <row r="406" spans="1:25" ht="32.25" outlineLevel="6" thickBot="1">
      <c r="A406" s="112" t="s">
        <v>138</v>
      </c>
      <c r="B406" s="19">
        <v>951</v>
      </c>
      <c r="C406" s="9" t="s">
        <v>66</v>
      </c>
      <c r="D406" s="9" t="s">
        <v>277</v>
      </c>
      <c r="E406" s="9" t="s">
        <v>5</v>
      </c>
      <c r="F406" s="9"/>
      <c r="G406" s="10">
        <f>G407</f>
        <v>100</v>
      </c>
      <c r="H406" s="29">
        <f aca="true" t="shared" si="62" ref="H406:X409">H407</f>
        <v>0</v>
      </c>
      <c r="I406" s="29">
        <f t="shared" si="62"/>
        <v>0</v>
      </c>
      <c r="J406" s="29">
        <f t="shared" si="62"/>
        <v>0</v>
      </c>
      <c r="K406" s="29">
        <f t="shared" si="62"/>
        <v>0</v>
      </c>
      <c r="L406" s="29">
        <f t="shared" si="62"/>
        <v>0</v>
      </c>
      <c r="M406" s="29">
        <f t="shared" si="62"/>
        <v>0</v>
      </c>
      <c r="N406" s="29">
        <f t="shared" si="62"/>
        <v>0</v>
      </c>
      <c r="O406" s="29">
        <f t="shared" si="62"/>
        <v>0</v>
      </c>
      <c r="P406" s="29">
        <f t="shared" si="62"/>
        <v>0</v>
      </c>
      <c r="Q406" s="29">
        <f t="shared" si="62"/>
        <v>0</v>
      </c>
      <c r="R406" s="29">
        <f t="shared" si="62"/>
        <v>0</v>
      </c>
      <c r="S406" s="29">
        <f t="shared" si="62"/>
        <v>0</v>
      </c>
      <c r="T406" s="29">
        <f t="shared" si="62"/>
        <v>0</v>
      </c>
      <c r="U406" s="29">
        <f t="shared" si="62"/>
        <v>0</v>
      </c>
      <c r="V406" s="29">
        <f t="shared" si="62"/>
        <v>0</v>
      </c>
      <c r="W406" s="29">
        <f t="shared" si="62"/>
        <v>0</v>
      </c>
      <c r="X406" s="73">
        <f t="shared" si="62"/>
        <v>0</v>
      </c>
      <c r="Y406" s="59" t="e">
        <f aca="true" t="shared" si="63" ref="Y406:Y414">X406/G400*100</f>
        <v>#DIV/0!</v>
      </c>
    </row>
    <row r="407" spans="1:25" ht="32.25" outlineLevel="6" thickBot="1">
      <c r="A407" s="112" t="s">
        <v>139</v>
      </c>
      <c r="B407" s="19">
        <v>951</v>
      </c>
      <c r="C407" s="11" t="s">
        <v>66</v>
      </c>
      <c r="D407" s="11" t="s">
        <v>278</v>
      </c>
      <c r="E407" s="11" t="s">
        <v>5</v>
      </c>
      <c r="F407" s="11"/>
      <c r="G407" s="12">
        <f>G408</f>
        <v>100</v>
      </c>
      <c r="H407" s="31">
        <f t="shared" si="62"/>
        <v>0</v>
      </c>
      <c r="I407" s="31">
        <f t="shared" si="62"/>
        <v>0</v>
      </c>
      <c r="J407" s="31">
        <f t="shared" si="62"/>
        <v>0</v>
      </c>
      <c r="K407" s="31">
        <f t="shared" si="62"/>
        <v>0</v>
      </c>
      <c r="L407" s="31">
        <f t="shared" si="62"/>
        <v>0</v>
      </c>
      <c r="M407" s="31">
        <f t="shared" si="62"/>
        <v>0</v>
      </c>
      <c r="N407" s="31">
        <f t="shared" si="62"/>
        <v>0</v>
      </c>
      <c r="O407" s="31">
        <f t="shared" si="62"/>
        <v>0</v>
      </c>
      <c r="P407" s="31">
        <f t="shared" si="62"/>
        <v>0</v>
      </c>
      <c r="Q407" s="31">
        <f t="shared" si="62"/>
        <v>0</v>
      </c>
      <c r="R407" s="31">
        <f t="shared" si="62"/>
        <v>0</v>
      </c>
      <c r="S407" s="31">
        <f t="shared" si="62"/>
        <v>0</v>
      </c>
      <c r="T407" s="31">
        <f t="shared" si="62"/>
        <v>0</v>
      </c>
      <c r="U407" s="31">
        <f t="shared" si="62"/>
        <v>0</v>
      </c>
      <c r="V407" s="31">
        <f t="shared" si="62"/>
        <v>0</v>
      </c>
      <c r="W407" s="31">
        <f t="shared" si="62"/>
        <v>0</v>
      </c>
      <c r="X407" s="66">
        <f t="shared" si="62"/>
        <v>0</v>
      </c>
      <c r="Y407" s="59" t="e">
        <f t="shared" si="63"/>
        <v>#DIV/0!</v>
      </c>
    </row>
    <row r="408" spans="1:25" ht="32.25" outlineLevel="6" thickBot="1">
      <c r="A408" s="94" t="s">
        <v>187</v>
      </c>
      <c r="B408" s="90">
        <v>951</v>
      </c>
      <c r="C408" s="91" t="s">
        <v>66</v>
      </c>
      <c r="D408" s="91" t="s">
        <v>357</v>
      </c>
      <c r="E408" s="91" t="s">
        <v>5</v>
      </c>
      <c r="F408" s="91"/>
      <c r="G408" s="16">
        <f>G409</f>
        <v>100</v>
      </c>
      <c r="H408" s="32">
        <f t="shared" si="62"/>
        <v>0</v>
      </c>
      <c r="I408" s="32">
        <f t="shared" si="62"/>
        <v>0</v>
      </c>
      <c r="J408" s="32">
        <f t="shared" si="62"/>
        <v>0</v>
      </c>
      <c r="K408" s="32">
        <f t="shared" si="62"/>
        <v>0</v>
      </c>
      <c r="L408" s="32">
        <f t="shared" si="62"/>
        <v>0</v>
      </c>
      <c r="M408" s="32">
        <f t="shared" si="62"/>
        <v>0</v>
      </c>
      <c r="N408" s="32">
        <f t="shared" si="62"/>
        <v>0</v>
      </c>
      <c r="O408" s="32">
        <f t="shared" si="62"/>
        <v>0</v>
      </c>
      <c r="P408" s="32">
        <f t="shared" si="62"/>
        <v>0</v>
      </c>
      <c r="Q408" s="32">
        <f t="shared" si="62"/>
        <v>0</v>
      </c>
      <c r="R408" s="32">
        <f t="shared" si="62"/>
        <v>0</v>
      </c>
      <c r="S408" s="32">
        <f t="shared" si="62"/>
        <v>0</v>
      </c>
      <c r="T408" s="32">
        <f t="shared" si="62"/>
        <v>0</v>
      </c>
      <c r="U408" s="32">
        <f t="shared" si="62"/>
        <v>0</v>
      </c>
      <c r="V408" s="32">
        <f t="shared" si="62"/>
        <v>0</v>
      </c>
      <c r="W408" s="32">
        <f t="shared" si="62"/>
        <v>0</v>
      </c>
      <c r="X408" s="67">
        <f t="shared" si="62"/>
        <v>0</v>
      </c>
      <c r="Y408" s="59" t="e">
        <f t="shared" si="63"/>
        <v>#DIV/0!</v>
      </c>
    </row>
    <row r="409" spans="1:25" ht="16.5" outlineLevel="6" thickBot="1">
      <c r="A409" s="5" t="s">
        <v>131</v>
      </c>
      <c r="B409" s="21">
        <v>951</v>
      </c>
      <c r="C409" s="6" t="s">
        <v>66</v>
      </c>
      <c r="D409" s="6" t="s">
        <v>357</v>
      </c>
      <c r="E409" s="6" t="s">
        <v>235</v>
      </c>
      <c r="F409" s="6"/>
      <c r="G409" s="7">
        <v>100</v>
      </c>
      <c r="H409" s="34">
        <f t="shared" si="62"/>
        <v>0</v>
      </c>
      <c r="I409" s="34">
        <f t="shared" si="62"/>
        <v>0</v>
      </c>
      <c r="J409" s="34">
        <f t="shared" si="62"/>
        <v>0</v>
      </c>
      <c r="K409" s="34">
        <f t="shared" si="62"/>
        <v>0</v>
      </c>
      <c r="L409" s="34">
        <f t="shared" si="62"/>
        <v>0</v>
      </c>
      <c r="M409" s="34">
        <f t="shared" si="62"/>
        <v>0</v>
      </c>
      <c r="N409" s="34">
        <f t="shared" si="62"/>
        <v>0</v>
      </c>
      <c r="O409" s="34">
        <f t="shared" si="62"/>
        <v>0</v>
      </c>
      <c r="P409" s="34">
        <f t="shared" si="62"/>
        <v>0</v>
      </c>
      <c r="Q409" s="34">
        <f t="shared" si="62"/>
        <v>0</v>
      </c>
      <c r="R409" s="34">
        <f t="shared" si="62"/>
        <v>0</v>
      </c>
      <c r="S409" s="34">
        <f t="shared" si="62"/>
        <v>0</v>
      </c>
      <c r="T409" s="34">
        <f t="shared" si="62"/>
        <v>0</v>
      </c>
      <c r="U409" s="34">
        <f t="shared" si="62"/>
        <v>0</v>
      </c>
      <c r="V409" s="34">
        <f t="shared" si="62"/>
        <v>0</v>
      </c>
      <c r="W409" s="34">
        <f t="shared" si="62"/>
        <v>0</v>
      </c>
      <c r="X409" s="68">
        <f t="shared" si="62"/>
        <v>0</v>
      </c>
      <c r="Y409" s="59" t="e">
        <f t="shared" si="63"/>
        <v>#DIV/0!</v>
      </c>
    </row>
    <row r="410" spans="1:25" ht="63.75" outlineLevel="6" thickBot="1">
      <c r="A410" s="108" t="s">
        <v>73</v>
      </c>
      <c r="B410" s="18">
        <v>951</v>
      </c>
      <c r="C410" s="14" t="s">
        <v>74</v>
      </c>
      <c r="D410" s="14" t="s">
        <v>354</v>
      </c>
      <c r="E410" s="14" t="s">
        <v>5</v>
      </c>
      <c r="F410" s="14"/>
      <c r="G410" s="15">
        <f aca="true" t="shared" si="64" ref="G410:G415">G411</f>
        <v>20178</v>
      </c>
      <c r="H410" s="25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43"/>
      <c r="X410" s="65">
        <v>0</v>
      </c>
      <c r="Y410" s="59">
        <f t="shared" si="63"/>
        <v>0</v>
      </c>
    </row>
    <row r="411" spans="1:25" ht="48" outlineLevel="6" thickBot="1">
      <c r="A411" s="112" t="s">
        <v>76</v>
      </c>
      <c r="B411" s="19">
        <v>951</v>
      </c>
      <c r="C411" s="9" t="s">
        <v>75</v>
      </c>
      <c r="D411" s="9" t="s">
        <v>354</v>
      </c>
      <c r="E411" s="9" t="s">
        <v>5</v>
      </c>
      <c r="F411" s="9"/>
      <c r="G411" s="10">
        <f t="shared" si="64"/>
        <v>20178</v>
      </c>
      <c r="H411" s="29" t="e">
        <f aca="true" t="shared" si="65" ref="H411:X413">H412</f>
        <v>#REF!</v>
      </c>
      <c r="I411" s="29" t="e">
        <f t="shared" si="65"/>
        <v>#REF!</v>
      </c>
      <c r="J411" s="29" t="e">
        <f t="shared" si="65"/>
        <v>#REF!</v>
      </c>
      <c r="K411" s="29" t="e">
        <f t="shared" si="65"/>
        <v>#REF!</v>
      </c>
      <c r="L411" s="29" t="e">
        <f t="shared" si="65"/>
        <v>#REF!</v>
      </c>
      <c r="M411" s="29" t="e">
        <f t="shared" si="65"/>
        <v>#REF!</v>
      </c>
      <c r="N411" s="29" t="e">
        <f t="shared" si="65"/>
        <v>#REF!</v>
      </c>
      <c r="O411" s="29" t="e">
        <f t="shared" si="65"/>
        <v>#REF!</v>
      </c>
      <c r="P411" s="29" t="e">
        <f t="shared" si="65"/>
        <v>#REF!</v>
      </c>
      <c r="Q411" s="29" t="e">
        <f t="shared" si="65"/>
        <v>#REF!</v>
      </c>
      <c r="R411" s="29" t="e">
        <f t="shared" si="65"/>
        <v>#REF!</v>
      </c>
      <c r="S411" s="29" t="e">
        <f t="shared" si="65"/>
        <v>#REF!</v>
      </c>
      <c r="T411" s="29" t="e">
        <f t="shared" si="65"/>
        <v>#REF!</v>
      </c>
      <c r="U411" s="29" t="e">
        <f t="shared" si="65"/>
        <v>#REF!</v>
      </c>
      <c r="V411" s="29" t="e">
        <f t="shared" si="65"/>
        <v>#REF!</v>
      </c>
      <c r="W411" s="29" t="e">
        <f t="shared" si="65"/>
        <v>#REF!</v>
      </c>
      <c r="X411" s="73" t="e">
        <f t="shared" si="65"/>
        <v>#REF!</v>
      </c>
      <c r="Y411" s="59" t="e">
        <f t="shared" si="63"/>
        <v>#REF!</v>
      </c>
    </row>
    <row r="412" spans="1:25" ht="32.25" outlineLevel="6" thickBot="1">
      <c r="A412" s="112" t="s">
        <v>138</v>
      </c>
      <c r="B412" s="19">
        <v>951</v>
      </c>
      <c r="C412" s="9" t="s">
        <v>75</v>
      </c>
      <c r="D412" s="9" t="s">
        <v>277</v>
      </c>
      <c r="E412" s="9" t="s">
        <v>5</v>
      </c>
      <c r="F412" s="9"/>
      <c r="G412" s="10">
        <f t="shared" si="64"/>
        <v>20178</v>
      </c>
      <c r="H412" s="31" t="e">
        <f t="shared" si="65"/>
        <v>#REF!</v>
      </c>
      <c r="I412" s="31" t="e">
        <f t="shared" si="65"/>
        <v>#REF!</v>
      </c>
      <c r="J412" s="31" t="e">
        <f t="shared" si="65"/>
        <v>#REF!</v>
      </c>
      <c r="K412" s="31" t="e">
        <f t="shared" si="65"/>
        <v>#REF!</v>
      </c>
      <c r="L412" s="31" t="e">
        <f t="shared" si="65"/>
        <v>#REF!</v>
      </c>
      <c r="M412" s="31" t="e">
        <f t="shared" si="65"/>
        <v>#REF!</v>
      </c>
      <c r="N412" s="31" t="e">
        <f t="shared" si="65"/>
        <v>#REF!</v>
      </c>
      <c r="O412" s="31" t="e">
        <f t="shared" si="65"/>
        <v>#REF!</v>
      </c>
      <c r="P412" s="31" t="e">
        <f t="shared" si="65"/>
        <v>#REF!</v>
      </c>
      <c r="Q412" s="31" t="e">
        <f t="shared" si="65"/>
        <v>#REF!</v>
      </c>
      <c r="R412" s="31" t="e">
        <f t="shared" si="65"/>
        <v>#REF!</v>
      </c>
      <c r="S412" s="31" t="e">
        <f t="shared" si="65"/>
        <v>#REF!</v>
      </c>
      <c r="T412" s="31" t="e">
        <f t="shared" si="65"/>
        <v>#REF!</v>
      </c>
      <c r="U412" s="31" t="e">
        <f t="shared" si="65"/>
        <v>#REF!</v>
      </c>
      <c r="V412" s="31" t="e">
        <f t="shared" si="65"/>
        <v>#REF!</v>
      </c>
      <c r="W412" s="31" t="e">
        <f t="shared" si="65"/>
        <v>#REF!</v>
      </c>
      <c r="X412" s="66" t="e">
        <f t="shared" si="65"/>
        <v>#REF!</v>
      </c>
      <c r="Y412" s="59" t="e">
        <f t="shared" si="63"/>
        <v>#REF!</v>
      </c>
    </row>
    <row r="413" spans="1:25" ht="32.25" outlineLevel="6" thickBot="1">
      <c r="A413" s="112" t="s">
        <v>139</v>
      </c>
      <c r="B413" s="19">
        <v>951</v>
      </c>
      <c r="C413" s="11" t="s">
        <v>75</v>
      </c>
      <c r="D413" s="11" t="s">
        <v>278</v>
      </c>
      <c r="E413" s="11" t="s">
        <v>5</v>
      </c>
      <c r="F413" s="11"/>
      <c r="G413" s="12">
        <f t="shared" si="64"/>
        <v>20178</v>
      </c>
      <c r="H413" s="32" t="e">
        <f t="shared" si="65"/>
        <v>#REF!</v>
      </c>
      <c r="I413" s="32" t="e">
        <f t="shared" si="65"/>
        <v>#REF!</v>
      </c>
      <c r="J413" s="32" t="e">
        <f t="shared" si="65"/>
        <v>#REF!</v>
      </c>
      <c r="K413" s="32" t="e">
        <f t="shared" si="65"/>
        <v>#REF!</v>
      </c>
      <c r="L413" s="32" t="e">
        <f t="shared" si="65"/>
        <v>#REF!</v>
      </c>
      <c r="M413" s="32" t="e">
        <f t="shared" si="65"/>
        <v>#REF!</v>
      </c>
      <c r="N413" s="32" t="e">
        <f t="shared" si="65"/>
        <v>#REF!</v>
      </c>
      <c r="O413" s="32" t="e">
        <f t="shared" si="65"/>
        <v>#REF!</v>
      </c>
      <c r="P413" s="32" t="e">
        <f t="shared" si="65"/>
        <v>#REF!</v>
      </c>
      <c r="Q413" s="32" t="e">
        <f t="shared" si="65"/>
        <v>#REF!</v>
      </c>
      <c r="R413" s="32" t="e">
        <f t="shared" si="65"/>
        <v>#REF!</v>
      </c>
      <c r="S413" s="32" t="e">
        <f t="shared" si="65"/>
        <v>#REF!</v>
      </c>
      <c r="T413" s="32" t="e">
        <f t="shared" si="65"/>
        <v>#REF!</v>
      </c>
      <c r="U413" s="32" t="e">
        <f t="shared" si="65"/>
        <v>#REF!</v>
      </c>
      <c r="V413" s="32" t="e">
        <f t="shared" si="65"/>
        <v>#REF!</v>
      </c>
      <c r="W413" s="32" t="e">
        <f t="shared" si="65"/>
        <v>#REF!</v>
      </c>
      <c r="X413" s="67" t="e">
        <f t="shared" si="65"/>
        <v>#REF!</v>
      </c>
      <c r="Y413" s="59" t="e">
        <f t="shared" si="63"/>
        <v>#REF!</v>
      </c>
    </row>
    <row r="414" spans="1:25" ht="48" outlineLevel="6" thickBot="1">
      <c r="A414" s="5" t="s">
        <v>188</v>
      </c>
      <c r="B414" s="21">
        <v>951</v>
      </c>
      <c r="C414" s="6" t="s">
        <v>75</v>
      </c>
      <c r="D414" s="6" t="s">
        <v>358</v>
      </c>
      <c r="E414" s="6" t="s">
        <v>5</v>
      </c>
      <c r="F414" s="6"/>
      <c r="G414" s="7">
        <f t="shared" si="64"/>
        <v>20178</v>
      </c>
      <c r="H414" s="34" t="e">
        <f>#REF!</f>
        <v>#REF!</v>
      </c>
      <c r="I414" s="34" t="e">
        <f>#REF!</f>
        <v>#REF!</v>
      </c>
      <c r="J414" s="34" t="e">
        <f>#REF!</f>
        <v>#REF!</v>
      </c>
      <c r="K414" s="34" t="e">
        <f>#REF!</f>
        <v>#REF!</v>
      </c>
      <c r="L414" s="34" t="e">
        <f>#REF!</f>
        <v>#REF!</v>
      </c>
      <c r="M414" s="34" t="e">
        <f>#REF!</f>
        <v>#REF!</v>
      </c>
      <c r="N414" s="34" t="e">
        <f>#REF!</f>
        <v>#REF!</v>
      </c>
      <c r="O414" s="34" t="e">
        <f>#REF!</f>
        <v>#REF!</v>
      </c>
      <c r="P414" s="34" t="e">
        <f>#REF!</f>
        <v>#REF!</v>
      </c>
      <c r="Q414" s="34" t="e">
        <f>#REF!</f>
        <v>#REF!</v>
      </c>
      <c r="R414" s="34" t="e">
        <f>#REF!</f>
        <v>#REF!</v>
      </c>
      <c r="S414" s="34" t="e">
        <f>#REF!</f>
        <v>#REF!</v>
      </c>
      <c r="T414" s="34" t="e">
        <f>#REF!</f>
        <v>#REF!</v>
      </c>
      <c r="U414" s="34" t="e">
        <f>#REF!</f>
        <v>#REF!</v>
      </c>
      <c r="V414" s="34" t="e">
        <f>#REF!</f>
        <v>#REF!</v>
      </c>
      <c r="W414" s="34" t="e">
        <f>#REF!</f>
        <v>#REF!</v>
      </c>
      <c r="X414" s="68" t="e">
        <f>#REF!</f>
        <v>#REF!</v>
      </c>
      <c r="Y414" s="59" t="e">
        <f t="shared" si="63"/>
        <v>#REF!</v>
      </c>
    </row>
    <row r="415" spans="1:25" ht="16.5" outlineLevel="6" thickBot="1">
      <c r="A415" s="5" t="s">
        <v>134</v>
      </c>
      <c r="B415" s="21">
        <v>951</v>
      </c>
      <c r="C415" s="6" t="s">
        <v>75</v>
      </c>
      <c r="D415" s="6" t="s">
        <v>358</v>
      </c>
      <c r="E415" s="6" t="s">
        <v>132</v>
      </c>
      <c r="F415" s="6"/>
      <c r="G415" s="7">
        <f t="shared" si="64"/>
        <v>20178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82"/>
      <c r="Y415" s="59"/>
    </row>
    <row r="416" spans="1:25" ht="16.5" outlineLevel="6" thickBot="1">
      <c r="A416" s="88" t="s">
        <v>135</v>
      </c>
      <c r="B416" s="92">
        <v>951</v>
      </c>
      <c r="C416" s="93" t="s">
        <v>75</v>
      </c>
      <c r="D416" s="93" t="s">
        <v>358</v>
      </c>
      <c r="E416" s="93" t="s">
        <v>133</v>
      </c>
      <c r="F416" s="93"/>
      <c r="G416" s="98">
        <v>20178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82"/>
      <c r="Y416" s="59"/>
    </row>
    <row r="417" spans="1:25" ht="16.5" outlineLevel="6" thickBot="1">
      <c r="A417" s="51"/>
      <c r="B417" s="52"/>
      <c r="C417" s="52"/>
      <c r="D417" s="52"/>
      <c r="E417" s="52"/>
      <c r="F417" s="52"/>
      <c r="G417" s="53"/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82"/>
      <c r="Y417" s="59"/>
    </row>
    <row r="418" spans="1:25" ht="43.5" outlineLevel="6" thickBot="1">
      <c r="A418" s="103" t="s">
        <v>63</v>
      </c>
      <c r="B418" s="104" t="s">
        <v>62</v>
      </c>
      <c r="C418" s="104" t="s">
        <v>61</v>
      </c>
      <c r="D418" s="104" t="s">
        <v>354</v>
      </c>
      <c r="E418" s="104" t="s">
        <v>5</v>
      </c>
      <c r="F418" s="105"/>
      <c r="G418" s="153">
        <f>G419+G531</f>
        <v>433050.86629000003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82"/>
      <c r="Y418" s="59"/>
    </row>
    <row r="419" spans="1:25" ht="19.5" outlineLevel="6" thickBot="1">
      <c r="A419" s="108" t="s">
        <v>47</v>
      </c>
      <c r="B419" s="18">
        <v>953</v>
      </c>
      <c r="C419" s="14" t="s">
        <v>46</v>
      </c>
      <c r="D419" s="14" t="s">
        <v>354</v>
      </c>
      <c r="E419" s="14" t="s">
        <v>5</v>
      </c>
      <c r="F419" s="14"/>
      <c r="G419" s="154">
        <f>G420+G440+G496+G513</f>
        <v>429751.86629000003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82"/>
      <c r="Y419" s="59"/>
    </row>
    <row r="420" spans="1:25" ht="19.5" outlineLevel="6" thickBot="1">
      <c r="A420" s="108" t="s">
        <v>136</v>
      </c>
      <c r="B420" s="18">
        <v>953</v>
      </c>
      <c r="C420" s="14" t="s">
        <v>18</v>
      </c>
      <c r="D420" s="14" t="s">
        <v>354</v>
      </c>
      <c r="E420" s="14" t="s">
        <v>5</v>
      </c>
      <c r="F420" s="14"/>
      <c r="G420" s="154">
        <f>G425+G421</f>
        <v>89841.78917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82"/>
      <c r="Y420" s="59"/>
    </row>
    <row r="421" spans="1:25" ht="32.25" outlineLevel="6" thickBot="1">
      <c r="A421" s="112" t="s">
        <v>138</v>
      </c>
      <c r="B421" s="19">
        <v>953</v>
      </c>
      <c r="C421" s="9" t="s">
        <v>18</v>
      </c>
      <c r="D421" s="9" t="s">
        <v>277</v>
      </c>
      <c r="E421" s="9" t="s">
        <v>5</v>
      </c>
      <c r="F421" s="9"/>
      <c r="G421" s="155">
        <f>G422</f>
        <v>157.06564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82"/>
      <c r="Y421" s="59"/>
    </row>
    <row r="422" spans="1:25" ht="18.75" customHeight="1" outlineLevel="6" thickBot="1">
      <c r="A422" s="112" t="s">
        <v>139</v>
      </c>
      <c r="B422" s="19">
        <v>953</v>
      </c>
      <c r="C422" s="9" t="s">
        <v>18</v>
      </c>
      <c r="D422" s="9" t="s">
        <v>278</v>
      </c>
      <c r="E422" s="9" t="s">
        <v>5</v>
      </c>
      <c r="F422" s="9"/>
      <c r="G422" s="155">
        <f>G423</f>
        <v>157.06564</v>
      </c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82"/>
      <c r="Y422" s="59"/>
    </row>
    <row r="423" spans="1:25" ht="16.5" outlineLevel="6" thickBot="1">
      <c r="A423" s="94" t="s">
        <v>144</v>
      </c>
      <c r="B423" s="90">
        <v>953</v>
      </c>
      <c r="C423" s="91" t="s">
        <v>18</v>
      </c>
      <c r="D423" s="91" t="s">
        <v>283</v>
      </c>
      <c r="E423" s="91" t="s">
        <v>5</v>
      </c>
      <c r="F423" s="91"/>
      <c r="G423" s="157">
        <f>G424</f>
        <v>157.06564</v>
      </c>
      <c r="H423" s="25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43"/>
      <c r="X423" s="74"/>
      <c r="Y423" s="59">
        <v>0</v>
      </c>
    </row>
    <row r="424" spans="1:25" ht="16.5" outlineLevel="6" thickBot="1">
      <c r="A424" s="5" t="s">
        <v>112</v>
      </c>
      <c r="B424" s="21">
        <v>953</v>
      </c>
      <c r="C424" s="6" t="s">
        <v>18</v>
      </c>
      <c r="D424" s="6" t="s">
        <v>283</v>
      </c>
      <c r="E424" s="6" t="s">
        <v>89</v>
      </c>
      <c r="F424" s="6"/>
      <c r="G424" s="158">
        <v>157.06564</v>
      </c>
      <c r="H424" s="28" t="e">
        <f>H425+#REF!</f>
        <v>#REF!</v>
      </c>
      <c r="I424" s="28" t="e">
        <f>I425+#REF!</f>
        <v>#REF!</v>
      </c>
      <c r="J424" s="28" t="e">
        <f>J425+#REF!</f>
        <v>#REF!</v>
      </c>
      <c r="K424" s="28" t="e">
        <f>K425+#REF!</f>
        <v>#REF!</v>
      </c>
      <c r="L424" s="28" t="e">
        <f>L425+#REF!</f>
        <v>#REF!</v>
      </c>
      <c r="M424" s="28" t="e">
        <f>M425+#REF!</f>
        <v>#REF!</v>
      </c>
      <c r="N424" s="28" t="e">
        <f>N425+#REF!</f>
        <v>#REF!</v>
      </c>
      <c r="O424" s="28" t="e">
        <f>O425+#REF!</f>
        <v>#REF!</v>
      </c>
      <c r="P424" s="28" t="e">
        <f>P425+#REF!</f>
        <v>#REF!</v>
      </c>
      <c r="Q424" s="28" t="e">
        <f>Q425+#REF!</f>
        <v>#REF!</v>
      </c>
      <c r="R424" s="28" t="e">
        <f>R425+#REF!</f>
        <v>#REF!</v>
      </c>
      <c r="S424" s="28" t="e">
        <f>S425+#REF!</f>
        <v>#REF!</v>
      </c>
      <c r="T424" s="28" t="e">
        <f>T425+#REF!</f>
        <v>#REF!</v>
      </c>
      <c r="U424" s="28" t="e">
        <f>U425+#REF!</f>
        <v>#REF!</v>
      </c>
      <c r="V424" s="28" t="e">
        <f>V425+#REF!</f>
        <v>#REF!</v>
      </c>
      <c r="W424" s="28" t="e">
        <f>W425+#REF!</f>
        <v>#REF!</v>
      </c>
      <c r="X424" s="60" t="e">
        <f>X425+#REF!</f>
        <v>#REF!</v>
      </c>
      <c r="Y424" s="59" t="e">
        <f>X424/G418*100</f>
        <v>#REF!</v>
      </c>
    </row>
    <row r="425" spans="1:25" ht="19.5" outlineLevel="6" thickBot="1">
      <c r="A425" s="80" t="s">
        <v>251</v>
      </c>
      <c r="B425" s="19">
        <v>953</v>
      </c>
      <c r="C425" s="9" t="s">
        <v>18</v>
      </c>
      <c r="D425" s="9" t="s">
        <v>359</v>
      </c>
      <c r="E425" s="9" t="s">
        <v>5</v>
      </c>
      <c r="F425" s="9"/>
      <c r="G425" s="155">
        <f>G426+G436</f>
        <v>89684.72353</v>
      </c>
      <c r="H425" s="29" t="e">
        <f>H431+H436+#REF!+H529</f>
        <v>#REF!</v>
      </c>
      <c r="I425" s="29" t="e">
        <f>I431+I436+#REF!+I529</f>
        <v>#REF!</v>
      </c>
      <c r="J425" s="29" t="e">
        <f>J431+J436+#REF!+J529</f>
        <v>#REF!</v>
      </c>
      <c r="K425" s="29" t="e">
        <f>K431+K436+#REF!+K529</f>
        <v>#REF!</v>
      </c>
      <c r="L425" s="29" t="e">
        <f>L431+L436+#REF!+L529</f>
        <v>#REF!</v>
      </c>
      <c r="M425" s="29" t="e">
        <f>M431+M436+#REF!+M529</f>
        <v>#REF!</v>
      </c>
      <c r="N425" s="29" t="e">
        <f>N431+N436+#REF!+N529</f>
        <v>#REF!</v>
      </c>
      <c r="O425" s="29" t="e">
        <f>O431+O436+#REF!+O529</f>
        <v>#REF!</v>
      </c>
      <c r="P425" s="29" t="e">
        <f>P431+P436+#REF!+P529</f>
        <v>#REF!</v>
      </c>
      <c r="Q425" s="29" t="e">
        <f>Q431+Q436+#REF!+Q529</f>
        <v>#REF!</v>
      </c>
      <c r="R425" s="29" t="e">
        <f>R431+R436+#REF!+R529</f>
        <v>#REF!</v>
      </c>
      <c r="S425" s="29" t="e">
        <f>S431+S436+#REF!+S529</f>
        <v>#REF!</v>
      </c>
      <c r="T425" s="29" t="e">
        <f>T431+T436+#REF!+T529</f>
        <v>#REF!</v>
      </c>
      <c r="U425" s="29" t="e">
        <f>U431+U436+#REF!+U529</f>
        <v>#REF!</v>
      </c>
      <c r="V425" s="29" t="e">
        <f>V431+V436+#REF!+V529</f>
        <v>#REF!</v>
      </c>
      <c r="W425" s="29" t="e">
        <f>W431+W436+#REF!+W529</f>
        <v>#REF!</v>
      </c>
      <c r="X425" s="29" t="e">
        <f>X431+X436+#REF!+X529</f>
        <v>#REF!</v>
      </c>
      <c r="Y425" s="59" t="e">
        <f>X425/G419*100</f>
        <v>#REF!</v>
      </c>
    </row>
    <row r="426" spans="1:25" ht="32.25" outlineLevel="6" thickBot="1">
      <c r="A426" s="80" t="s">
        <v>189</v>
      </c>
      <c r="B426" s="19">
        <v>953</v>
      </c>
      <c r="C426" s="11" t="s">
        <v>18</v>
      </c>
      <c r="D426" s="11" t="s">
        <v>360</v>
      </c>
      <c r="E426" s="11" t="s">
        <v>5</v>
      </c>
      <c r="F426" s="11"/>
      <c r="G426" s="156">
        <f>G427+G430+G433</f>
        <v>89624.27153</v>
      </c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42"/>
      <c r="Y426" s="59"/>
    </row>
    <row r="427" spans="1:25" ht="32.25" outlineLevel="6" thickBot="1">
      <c r="A427" s="94" t="s">
        <v>164</v>
      </c>
      <c r="B427" s="90">
        <v>953</v>
      </c>
      <c r="C427" s="91" t="s">
        <v>18</v>
      </c>
      <c r="D427" s="91" t="s">
        <v>361</v>
      </c>
      <c r="E427" s="91" t="s">
        <v>5</v>
      </c>
      <c r="F427" s="91"/>
      <c r="G427" s="157">
        <f>G428</f>
        <v>29394.31011</v>
      </c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42"/>
      <c r="Y427" s="59"/>
    </row>
    <row r="428" spans="1:25" ht="19.5" outlineLevel="6" thickBot="1">
      <c r="A428" s="5" t="s">
        <v>123</v>
      </c>
      <c r="B428" s="21">
        <v>953</v>
      </c>
      <c r="C428" s="6" t="s">
        <v>18</v>
      </c>
      <c r="D428" s="6" t="s">
        <v>361</v>
      </c>
      <c r="E428" s="6" t="s">
        <v>122</v>
      </c>
      <c r="F428" s="6"/>
      <c r="G428" s="158">
        <f>G429</f>
        <v>29394.31011</v>
      </c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42"/>
      <c r="Y428" s="59"/>
    </row>
    <row r="429" spans="1:25" ht="48" outlineLevel="6" thickBot="1">
      <c r="A429" s="99" t="s">
        <v>215</v>
      </c>
      <c r="B429" s="92">
        <v>953</v>
      </c>
      <c r="C429" s="93" t="s">
        <v>18</v>
      </c>
      <c r="D429" s="93" t="s">
        <v>361</v>
      </c>
      <c r="E429" s="93" t="s">
        <v>89</v>
      </c>
      <c r="F429" s="93"/>
      <c r="G429" s="159">
        <v>29394.31011</v>
      </c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42"/>
      <c r="Y429" s="59"/>
    </row>
    <row r="430" spans="1:25" ht="63.75" outlineLevel="6" thickBot="1">
      <c r="A430" s="114" t="s">
        <v>190</v>
      </c>
      <c r="B430" s="90">
        <v>953</v>
      </c>
      <c r="C430" s="91" t="s">
        <v>18</v>
      </c>
      <c r="D430" s="91" t="s">
        <v>362</v>
      </c>
      <c r="E430" s="91" t="s">
        <v>5</v>
      </c>
      <c r="F430" s="91"/>
      <c r="G430" s="157">
        <f>G431</f>
        <v>58754</v>
      </c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42"/>
      <c r="Y430" s="59"/>
    </row>
    <row r="431" spans="1:25" ht="16.5" outlineLevel="6" thickBot="1">
      <c r="A431" s="5" t="s">
        <v>123</v>
      </c>
      <c r="B431" s="21">
        <v>953</v>
      </c>
      <c r="C431" s="6" t="s">
        <v>18</v>
      </c>
      <c r="D431" s="6" t="s">
        <v>362</v>
      </c>
      <c r="E431" s="6" t="s">
        <v>122</v>
      </c>
      <c r="F431" s="6"/>
      <c r="G431" s="158">
        <f>G432</f>
        <v>58754</v>
      </c>
      <c r="H431" s="32">
        <f aca="true" t="shared" si="66" ref="H431:X431">H432</f>
        <v>0</v>
      </c>
      <c r="I431" s="32">
        <f t="shared" si="66"/>
        <v>0</v>
      </c>
      <c r="J431" s="32">
        <f t="shared" si="66"/>
        <v>0</v>
      </c>
      <c r="K431" s="32">
        <f t="shared" si="66"/>
        <v>0</v>
      </c>
      <c r="L431" s="32">
        <f t="shared" si="66"/>
        <v>0</v>
      </c>
      <c r="M431" s="32">
        <f t="shared" si="66"/>
        <v>0</v>
      </c>
      <c r="N431" s="32">
        <f t="shared" si="66"/>
        <v>0</v>
      </c>
      <c r="O431" s="32">
        <f t="shared" si="66"/>
        <v>0</v>
      </c>
      <c r="P431" s="32">
        <f t="shared" si="66"/>
        <v>0</v>
      </c>
      <c r="Q431" s="32">
        <f t="shared" si="66"/>
        <v>0</v>
      </c>
      <c r="R431" s="32">
        <f t="shared" si="66"/>
        <v>0</v>
      </c>
      <c r="S431" s="32">
        <f t="shared" si="66"/>
        <v>0</v>
      </c>
      <c r="T431" s="32">
        <f t="shared" si="66"/>
        <v>0</v>
      </c>
      <c r="U431" s="32">
        <f t="shared" si="66"/>
        <v>0</v>
      </c>
      <c r="V431" s="32">
        <f t="shared" si="66"/>
        <v>0</v>
      </c>
      <c r="W431" s="32">
        <f t="shared" si="66"/>
        <v>0</v>
      </c>
      <c r="X431" s="67">
        <f t="shared" si="66"/>
        <v>34477.81647</v>
      </c>
      <c r="Y431" s="59">
        <f>X431/G425*100</f>
        <v>38.44335480218879</v>
      </c>
    </row>
    <row r="432" spans="1:25" ht="48" outlineLevel="6" thickBot="1">
      <c r="A432" s="99" t="s">
        <v>215</v>
      </c>
      <c r="B432" s="92">
        <v>953</v>
      </c>
      <c r="C432" s="93" t="s">
        <v>18</v>
      </c>
      <c r="D432" s="93" t="s">
        <v>362</v>
      </c>
      <c r="E432" s="93" t="s">
        <v>89</v>
      </c>
      <c r="F432" s="93"/>
      <c r="G432" s="159">
        <v>58754</v>
      </c>
      <c r="H432" s="34">
        <f aca="true" t="shared" si="67" ref="H432:X432">H434</f>
        <v>0</v>
      </c>
      <c r="I432" s="34">
        <f t="shared" si="67"/>
        <v>0</v>
      </c>
      <c r="J432" s="34">
        <f t="shared" si="67"/>
        <v>0</v>
      </c>
      <c r="K432" s="34">
        <f t="shared" si="67"/>
        <v>0</v>
      </c>
      <c r="L432" s="34">
        <f t="shared" si="67"/>
        <v>0</v>
      </c>
      <c r="M432" s="34">
        <f t="shared" si="67"/>
        <v>0</v>
      </c>
      <c r="N432" s="34">
        <f t="shared" si="67"/>
        <v>0</v>
      </c>
      <c r="O432" s="34">
        <f t="shared" si="67"/>
        <v>0</v>
      </c>
      <c r="P432" s="34">
        <f t="shared" si="67"/>
        <v>0</v>
      </c>
      <c r="Q432" s="34">
        <f t="shared" si="67"/>
        <v>0</v>
      </c>
      <c r="R432" s="34">
        <f t="shared" si="67"/>
        <v>0</v>
      </c>
      <c r="S432" s="34">
        <f t="shared" si="67"/>
        <v>0</v>
      </c>
      <c r="T432" s="34">
        <f t="shared" si="67"/>
        <v>0</v>
      </c>
      <c r="U432" s="34">
        <f t="shared" si="67"/>
        <v>0</v>
      </c>
      <c r="V432" s="34">
        <f t="shared" si="67"/>
        <v>0</v>
      </c>
      <c r="W432" s="34">
        <f t="shared" si="67"/>
        <v>0</v>
      </c>
      <c r="X432" s="68">
        <f t="shared" si="67"/>
        <v>34477.81647</v>
      </c>
      <c r="Y432" s="59">
        <f>X432/G426*100</f>
        <v>38.469285028954694</v>
      </c>
    </row>
    <row r="433" spans="1:25" ht="32.25" outlineLevel="6" thickBot="1">
      <c r="A433" s="125" t="s">
        <v>191</v>
      </c>
      <c r="B433" s="132">
        <v>953</v>
      </c>
      <c r="C433" s="91" t="s">
        <v>18</v>
      </c>
      <c r="D433" s="91" t="s">
        <v>363</v>
      </c>
      <c r="E433" s="91" t="s">
        <v>5</v>
      </c>
      <c r="F433" s="91"/>
      <c r="G433" s="157">
        <f>G434</f>
        <v>1475.96142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82"/>
      <c r="Y433" s="59"/>
    </row>
    <row r="434" spans="1:25" ht="16.5" outlineLevel="6" thickBot="1">
      <c r="A434" s="5" t="s">
        <v>123</v>
      </c>
      <c r="B434" s="21">
        <v>953</v>
      </c>
      <c r="C434" s="6" t="s">
        <v>18</v>
      </c>
      <c r="D434" s="6" t="s">
        <v>363</v>
      </c>
      <c r="E434" s="6" t="s">
        <v>122</v>
      </c>
      <c r="F434" s="6"/>
      <c r="G434" s="158">
        <f>G435</f>
        <v>1475.96142</v>
      </c>
      <c r="H434" s="26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44"/>
      <c r="X434" s="65">
        <v>34477.81647</v>
      </c>
      <c r="Y434" s="59">
        <f>X434/G428*100</f>
        <v>117.29418496632987</v>
      </c>
    </row>
    <row r="435" spans="1:25" ht="16.5" outlineLevel="6" thickBot="1">
      <c r="A435" s="96" t="s">
        <v>87</v>
      </c>
      <c r="B435" s="134">
        <v>953</v>
      </c>
      <c r="C435" s="93" t="s">
        <v>18</v>
      </c>
      <c r="D435" s="93" t="s">
        <v>363</v>
      </c>
      <c r="E435" s="93" t="s">
        <v>88</v>
      </c>
      <c r="F435" s="93"/>
      <c r="G435" s="159">
        <v>1475.96142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32.25" outlineLevel="6" thickBot="1">
      <c r="A436" s="135" t="s">
        <v>252</v>
      </c>
      <c r="B436" s="139">
        <v>953</v>
      </c>
      <c r="C436" s="9" t="s">
        <v>18</v>
      </c>
      <c r="D436" s="9" t="s">
        <v>364</v>
      </c>
      <c r="E436" s="9" t="s">
        <v>5</v>
      </c>
      <c r="F436" s="9"/>
      <c r="G436" s="155">
        <f>G437</f>
        <v>60.452</v>
      </c>
      <c r="H436" s="31" t="e">
        <f aca="true" t="shared" si="68" ref="H436:X436">H437+H454+H465+H460</f>
        <v>#REF!</v>
      </c>
      <c r="I436" s="31" t="e">
        <f t="shared" si="68"/>
        <v>#REF!</v>
      </c>
      <c r="J436" s="31" t="e">
        <f t="shared" si="68"/>
        <v>#REF!</v>
      </c>
      <c r="K436" s="31" t="e">
        <f t="shared" si="68"/>
        <v>#REF!</v>
      </c>
      <c r="L436" s="31" t="e">
        <f t="shared" si="68"/>
        <v>#REF!</v>
      </c>
      <c r="M436" s="31" t="e">
        <f t="shared" si="68"/>
        <v>#REF!</v>
      </c>
      <c r="N436" s="31" t="e">
        <f t="shared" si="68"/>
        <v>#REF!</v>
      </c>
      <c r="O436" s="31" t="e">
        <f t="shared" si="68"/>
        <v>#REF!</v>
      </c>
      <c r="P436" s="31" t="e">
        <f t="shared" si="68"/>
        <v>#REF!</v>
      </c>
      <c r="Q436" s="31" t="e">
        <f t="shared" si="68"/>
        <v>#REF!</v>
      </c>
      <c r="R436" s="31" t="e">
        <f t="shared" si="68"/>
        <v>#REF!</v>
      </c>
      <c r="S436" s="31" t="e">
        <f t="shared" si="68"/>
        <v>#REF!</v>
      </c>
      <c r="T436" s="31" t="e">
        <f t="shared" si="68"/>
        <v>#REF!</v>
      </c>
      <c r="U436" s="31" t="e">
        <f t="shared" si="68"/>
        <v>#REF!</v>
      </c>
      <c r="V436" s="31" t="e">
        <f t="shared" si="68"/>
        <v>#REF!</v>
      </c>
      <c r="W436" s="31" t="e">
        <f t="shared" si="68"/>
        <v>#REF!</v>
      </c>
      <c r="X436" s="31" t="e">
        <f t="shared" si="68"/>
        <v>#REF!</v>
      </c>
      <c r="Y436" s="59" t="e">
        <f>X436/G430*100</f>
        <v>#REF!</v>
      </c>
    </row>
    <row r="437" spans="1:25" ht="32.25" outlineLevel="6" thickBot="1">
      <c r="A437" s="125" t="s">
        <v>192</v>
      </c>
      <c r="B437" s="132">
        <v>953</v>
      </c>
      <c r="C437" s="91" t="s">
        <v>18</v>
      </c>
      <c r="D437" s="91" t="s">
        <v>365</v>
      </c>
      <c r="E437" s="91" t="s">
        <v>5</v>
      </c>
      <c r="F437" s="91"/>
      <c r="G437" s="157">
        <f>G438</f>
        <v>60.452</v>
      </c>
      <c r="H437" s="32">
        <f aca="true" t="shared" si="69" ref="H437:X437">H438</f>
        <v>0</v>
      </c>
      <c r="I437" s="32">
        <f t="shared" si="69"/>
        <v>0</v>
      </c>
      <c r="J437" s="32">
        <f t="shared" si="69"/>
        <v>0</v>
      </c>
      <c r="K437" s="32">
        <f t="shared" si="69"/>
        <v>0</v>
      </c>
      <c r="L437" s="32">
        <f t="shared" si="69"/>
        <v>0</v>
      </c>
      <c r="M437" s="32">
        <f t="shared" si="69"/>
        <v>0</v>
      </c>
      <c r="N437" s="32">
        <f t="shared" si="69"/>
        <v>0</v>
      </c>
      <c r="O437" s="32">
        <f t="shared" si="69"/>
        <v>0</v>
      </c>
      <c r="P437" s="32">
        <f t="shared" si="69"/>
        <v>0</v>
      </c>
      <c r="Q437" s="32">
        <f t="shared" si="69"/>
        <v>0</v>
      </c>
      <c r="R437" s="32">
        <f t="shared" si="69"/>
        <v>0</v>
      </c>
      <c r="S437" s="32">
        <f t="shared" si="69"/>
        <v>0</v>
      </c>
      <c r="T437" s="32">
        <f t="shared" si="69"/>
        <v>0</v>
      </c>
      <c r="U437" s="32">
        <f t="shared" si="69"/>
        <v>0</v>
      </c>
      <c r="V437" s="32">
        <f t="shared" si="69"/>
        <v>0</v>
      </c>
      <c r="W437" s="32">
        <f t="shared" si="69"/>
        <v>0</v>
      </c>
      <c r="X437" s="70">
        <f t="shared" si="69"/>
        <v>48148.89725</v>
      </c>
      <c r="Y437" s="59">
        <f>X437/G431*100</f>
        <v>81.94999021343227</v>
      </c>
    </row>
    <row r="438" spans="1:25" ht="16.5" outlineLevel="6" thickBot="1">
      <c r="A438" s="5" t="s">
        <v>123</v>
      </c>
      <c r="B438" s="21">
        <v>953</v>
      </c>
      <c r="C438" s="6" t="s">
        <v>18</v>
      </c>
      <c r="D438" s="6" t="s">
        <v>365</v>
      </c>
      <c r="E438" s="6" t="s">
        <v>122</v>
      </c>
      <c r="F438" s="6"/>
      <c r="G438" s="158">
        <f>G439</f>
        <v>60.452</v>
      </c>
      <c r="H438" s="34">
        <f aca="true" t="shared" si="70" ref="H438:X438">H445</f>
        <v>0</v>
      </c>
      <c r="I438" s="34">
        <f t="shared" si="70"/>
        <v>0</v>
      </c>
      <c r="J438" s="34">
        <f t="shared" si="70"/>
        <v>0</v>
      </c>
      <c r="K438" s="34">
        <f t="shared" si="70"/>
        <v>0</v>
      </c>
      <c r="L438" s="34">
        <f t="shared" si="70"/>
        <v>0</v>
      </c>
      <c r="M438" s="34">
        <f t="shared" si="70"/>
        <v>0</v>
      </c>
      <c r="N438" s="34">
        <f t="shared" si="70"/>
        <v>0</v>
      </c>
      <c r="O438" s="34">
        <f t="shared" si="70"/>
        <v>0</v>
      </c>
      <c r="P438" s="34">
        <f t="shared" si="70"/>
        <v>0</v>
      </c>
      <c r="Q438" s="34">
        <f t="shared" si="70"/>
        <v>0</v>
      </c>
      <c r="R438" s="34">
        <f t="shared" si="70"/>
        <v>0</v>
      </c>
      <c r="S438" s="34">
        <f t="shared" si="70"/>
        <v>0</v>
      </c>
      <c r="T438" s="34">
        <f t="shared" si="70"/>
        <v>0</v>
      </c>
      <c r="U438" s="34">
        <f t="shared" si="70"/>
        <v>0</v>
      </c>
      <c r="V438" s="34">
        <f t="shared" si="70"/>
        <v>0</v>
      </c>
      <c r="W438" s="34">
        <f t="shared" si="70"/>
        <v>0</v>
      </c>
      <c r="X438" s="68">
        <f t="shared" si="70"/>
        <v>48148.89725</v>
      </c>
      <c r="Y438" s="59">
        <f>X438/G432*100</f>
        <v>81.94999021343227</v>
      </c>
    </row>
    <row r="439" spans="1:25" ht="16.5" outlineLevel="6" thickBot="1">
      <c r="A439" s="96" t="s">
        <v>87</v>
      </c>
      <c r="B439" s="134">
        <v>953</v>
      </c>
      <c r="C439" s="93" t="s">
        <v>18</v>
      </c>
      <c r="D439" s="93" t="s">
        <v>365</v>
      </c>
      <c r="E439" s="93" t="s">
        <v>88</v>
      </c>
      <c r="F439" s="93"/>
      <c r="G439" s="159">
        <v>60.452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82"/>
      <c r="Y439" s="59"/>
    </row>
    <row r="440" spans="1:25" ht="16.5" outlineLevel="6" thickBot="1">
      <c r="A440" s="124" t="s">
        <v>39</v>
      </c>
      <c r="B440" s="18">
        <v>953</v>
      </c>
      <c r="C440" s="39" t="s">
        <v>19</v>
      </c>
      <c r="D440" s="39" t="s">
        <v>276</v>
      </c>
      <c r="E440" s="39" t="s">
        <v>5</v>
      </c>
      <c r="F440" s="39"/>
      <c r="G440" s="160">
        <f>G445+G441</f>
        <v>322906.27168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82"/>
      <c r="Y440" s="59"/>
    </row>
    <row r="441" spans="1:25" ht="32.25" outlineLevel="6" thickBot="1">
      <c r="A441" s="112" t="s">
        <v>138</v>
      </c>
      <c r="B441" s="19">
        <v>953</v>
      </c>
      <c r="C441" s="9" t="s">
        <v>19</v>
      </c>
      <c r="D441" s="9" t="s">
        <v>277</v>
      </c>
      <c r="E441" s="9" t="s">
        <v>5</v>
      </c>
      <c r="F441" s="9"/>
      <c r="G441" s="155">
        <f>G442</f>
        <v>839.52075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82"/>
      <c r="Y441" s="59"/>
    </row>
    <row r="442" spans="1:25" ht="32.25" outlineLevel="6" thickBot="1">
      <c r="A442" s="112" t="s">
        <v>139</v>
      </c>
      <c r="B442" s="19">
        <v>953</v>
      </c>
      <c r="C442" s="9" t="s">
        <v>19</v>
      </c>
      <c r="D442" s="9" t="s">
        <v>278</v>
      </c>
      <c r="E442" s="9" t="s">
        <v>5</v>
      </c>
      <c r="F442" s="9"/>
      <c r="G442" s="155">
        <f>G443</f>
        <v>839.52075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82"/>
      <c r="Y442" s="59"/>
    </row>
    <row r="443" spans="1:25" ht="16.5" outlineLevel="6" thickBot="1">
      <c r="A443" s="94" t="s">
        <v>144</v>
      </c>
      <c r="B443" s="90">
        <v>953</v>
      </c>
      <c r="C443" s="91" t="s">
        <v>19</v>
      </c>
      <c r="D443" s="91" t="s">
        <v>366</v>
      </c>
      <c r="E443" s="91" t="s">
        <v>5</v>
      </c>
      <c r="F443" s="91"/>
      <c r="G443" s="157">
        <f>G444</f>
        <v>839.52075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82"/>
      <c r="Y443" s="59"/>
    </row>
    <row r="444" spans="1:25" ht="16.5" outlineLevel="6" thickBot="1">
      <c r="A444" s="5" t="s">
        <v>112</v>
      </c>
      <c r="B444" s="21">
        <v>953</v>
      </c>
      <c r="C444" s="6" t="s">
        <v>19</v>
      </c>
      <c r="D444" s="6" t="s">
        <v>366</v>
      </c>
      <c r="E444" s="6" t="s">
        <v>89</v>
      </c>
      <c r="F444" s="6"/>
      <c r="G444" s="158">
        <v>839.52075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82"/>
      <c r="Y444" s="59"/>
    </row>
    <row r="445" spans="1:25" ht="16.5" outlineLevel="6" thickBot="1">
      <c r="A445" s="80" t="s">
        <v>251</v>
      </c>
      <c r="B445" s="19">
        <v>953</v>
      </c>
      <c r="C445" s="9" t="s">
        <v>19</v>
      </c>
      <c r="D445" s="9" t="s">
        <v>359</v>
      </c>
      <c r="E445" s="9" t="s">
        <v>5</v>
      </c>
      <c r="F445" s="9"/>
      <c r="G445" s="155">
        <f>G446+G484+G489</f>
        <v>322066.75093</v>
      </c>
      <c r="H445" s="26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44"/>
      <c r="X445" s="65">
        <v>48148.89725</v>
      </c>
      <c r="Y445" s="59">
        <f>X445/G439*100</f>
        <v>79648.14604975849</v>
      </c>
    </row>
    <row r="446" spans="1:25" ht="16.5" outlineLevel="6" thickBot="1">
      <c r="A446" s="136" t="s">
        <v>193</v>
      </c>
      <c r="B446" s="20">
        <v>953</v>
      </c>
      <c r="C446" s="11" t="s">
        <v>19</v>
      </c>
      <c r="D446" s="11" t="s">
        <v>367</v>
      </c>
      <c r="E446" s="11" t="s">
        <v>5</v>
      </c>
      <c r="F446" s="11"/>
      <c r="G446" s="156">
        <f>G447+G457+G466+G471+G460+G479+G463</f>
        <v>303974.95858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2.25" outlineLevel="6" thickBot="1">
      <c r="A447" s="94" t="s">
        <v>145</v>
      </c>
      <c r="B447" s="90">
        <v>953</v>
      </c>
      <c r="C447" s="91" t="s">
        <v>19</v>
      </c>
      <c r="D447" s="91" t="s">
        <v>368</v>
      </c>
      <c r="E447" s="91" t="s">
        <v>5</v>
      </c>
      <c r="F447" s="91"/>
      <c r="G447" s="157">
        <f>G448+G451+G454</f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16.5" outlineLevel="6" thickBot="1">
      <c r="A448" s="5" t="s">
        <v>114</v>
      </c>
      <c r="B448" s="21">
        <v>953</v>
      </c>
      <c r="C448" s="6" t="s">
        <v>19</v>
      </c>
      <c r="D448" s="6" t="s">
        <v>368</v>
      </c>
      <c r="E448" s="6" t="s">
        <v>113</v>
      </c>
      <c r="F448" s="6"/>
      <c r="G448" s="158">
        <f>G449+G450</f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16.5" outlineLevel="6" thickBot="1">
      <c r="A449" s="88" t="s">
        <v>272</v>
      </c>
      <c r="B449" s="92">
        <v>953</v>
      </c>
      <c r="C449" s="93" t="s">
        <v>19</v>
      </c>
      <c r="D449" s="93" t="s">
        <v>368</v>
      </c>
      <c r="E449" s="93" t="s">
        <v>115</v>
      </c>
      <c r="F449" s="93"/>
      <c r="G449" s="159">
        <v>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48" outlineLevel="6" thickBot="1">
      <c r="A450" s="88" t="s">
        <v>270</v>
      </c>
      <c r="B450" s="92">
        <v>953</v>
      </c>
      <c r="C450" s="93" t="s">
        <v>19</v>
      </c>
      <c r="D450" s="93" t="s">
        <v>368</v>
      </c>
      <c r="E450" s="93" t="s">
        <v>271</v>
      </c>
      <c r="F450" s="93"/>
      <c r="G450" s="159">
        <v>0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32.25" outlineLevel="6" thickBot="1">
      <c r="A451" s="5" t="s">
        <v>101</v>
      </c>
      <c r="B451" s="21">
        <v>953</v>
      </c>
      <c r="C451" s="6" t="s">
        <v>19</v>
      </c>
      <c r="D451" s="6" t="s">
        <v>368</v>
      </c>
      <c r="E451" s="6" t="s">
        <v>95</v>
      </c>
      <c r="F451" s="6"/>
      <c r="G451" s="158">
        <f>G452+G453</f>
        <v>0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32.25" outlineLevel="6" thickBot="1">
      <c r="A452" s="88" t="s">
        <v>102</v>
      </c>
      <c r="B452" s="92">
        <v>953</v>
      </c>
      <c r="C452" s="93" t="s">
        <v>19</v>
      </c>
      <c r="D452" s="93" t="s">
        <v>368</v>
      </c>
      <c r="E452" s="93" t="s">
        <v>96</v>
      </c>
      <c r="F452" s="93"/>
      <c r="G452" s="159">
        <v>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32.25" outlineLevel="6" thickBot="1">
      <c r="A453" s="88" t="s">
        <v>103</v>
      </c>
      <c r="B453" s="92">
        <v>953</v>
      </c>
      <c r="C453" s="93" t="s">
        <v>19</v>
      </c>
      <c r="D453" s="93" t="s">
        <v>368</v>
      </c>
      <c r="E453" s="93" t="s">
        <v>97</v>
      </c>
      <c r="F453" s="93"/>
      <c r="G453" s="159">
        <v>0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17.25" customHeight="1" outlineLevel="6" thickBot="1">
      <c r="A454" s="5" t="s">
        <v>104</v>
      </c>
      <c r="B454" s="21">
        <v>953</v>
      </c>
      <c r="C454" s="6" t="s">
        <v>19</v>
      </c>
      <c r="D454" s="6" t="s">
        <v>368</v>
      </c>
      <c r="E454" s="6" t="s">
        <v>98</v>
      </c>
      <c r="F454" s="6"/>
      <c r="G454" s="158">
        <f>G455+G456</f>
        <v>0</v>
      </c>
      <c r="H454" s="32">
        <f aca="true" t="shared" si="71" ref="H454:X454">H455</f>
        <v>0</v>
      </c>
      <c r="I454" s="32">
        <f t="shared" si="71"/>
        <v>0</v>
      </c>
      <c r="J454" s="32">
        <f t="shared" si="71"/>
        <v>0</v>
      </c>
      <c r="K454" s="32">
        <f t="shared" si="71"/>
        <v>0</v>
      </c>
      <c r="L454" s="32">
        <f t="shared" si="71"/>
        <v>0</v>
      </c>
      <c r="M454" s="32">
        <f t="shared" si="71"/>
        <v>0</v>
      </c>
      <c r="N454" s="32">
        <f t="shared" si="71"/>
        <v>0</v>
      </c>
      <c r="O454" s="32">
        <f t="shared" si="71"/>
        <v>0</v>
      </c>
      <c r="P454" s="32">
        <f t="shared" si="71"/>
        <v>0</v>
      </c>
      <c r="Q454" s="32">
        <f t="shared" si="71"/>
        <v>0</v>
      </c>
      <c r="R454" s="32">
        <f t="shared" si="71"/>
        <v>0</v>
      </c>
      <c r="S454" s="32">
        <f t="shared" si="71"/>
        <v>0</v>
      </c>
      <c r="T454" s="32">
        <f t="shared" si="71"/>
        <v>0</v>
      </c>
      <c r="U454" s="32">
        <f t="shared" si="71"/>
        <v>0</v>
      </c>
      <c r="V454" s="32">
        <f t="shared" si="71"/>
        <v>0</v>
      </c>
      <c r="W454" s="32">
        <f t="shared" si="71"/>
        <v>0</v>
      </c>
      <c r="X454" s="67">
        <f t="shared" si="71"/>
        <v>19460.04851</v>
      </c>
      <c r="Y454" s="59" t="e">
        <f>X454/G448*100</f>
        <v>#DIV/0!</v>
      </c>
    </row>
    <row r="455" spans="1:25" ht="32.25" outlineLevel="6" thickBot="1">
      <c r="A455" s="88" t="s">
        <v>105</v>
      </c>
      <c r="B455" s="92">
        <v>953</v>
      </c>
      <c r="C455" s="93" t="s">
        <v>19</v>
      </c>
      <c r="D455" s="93" t="s">
        <v>368</v>
      </c>
      <c r="E455" s="93" t="s">
        <v>99</v>
      </c>
      <c r="F455" s="93"/>
      <c r="G455" s="159">
        <v>0</v>
      </c>
      <c r="H455" s="34">
        <f aca="true" t="shared" si="72" ref="H455:X455">H458</f>
        <v>0</v>
      </c>
      <c r="I455" s="34">
        <f t="shared" si="72"/>
        <v>0</v>
      </c>
      <c r="J455" s="34">
        <f t="shared" si="72"/>
        <v>0</v>
      </c>
      <c r="K455" s="34">
        <f t="shared" si="72"/>
        <v>0</v>
      </c>
      <c r="L455" s="34">
        <f t="shared" si="72"/>
        <v>0</v>
      </c>
      <c r="M455" s="34">
        <f t="shared" si="72"/>
        <v>0</v>
      </c>
      <c r="N455" s="34">
        <f t="shared" si="72"/>
        <v>0</v>
      </c>
      <c r="O455" s="34">
        <f t="shared" si="72"/>
        <v>0</v>
      </c>
      <c r="P455" s="34">
        <f t="shared" si="72"/>
        <v>0</v>
      </c>
      <c r="Q455" s="34">
        <f t="shared" si="72"/>
        <v>0</v>
      </c>
      <c r="R455" s="34">
        <f t="shared" si="72"/>
        <v>0</v>
      </c>
      <c r="S455" s="34">
        <f t="shared" si="72"/>
        <v>0</v>
      </c>
      <c r="T455" s="34">
        <f t="shared" si="72"/>
        <v>0</v>
      </c>
      <c r="U455" s="34">
        <f t="shared" si="72"/>
        <v>0</v>
      </c>
      <c r="V455" s="34">
        <f t="shared" si="72"/>
        <v>0</v>
      </c>
      <c r="W455" s="34">
        <f t="shared" si="72"/>
        <v>0</v>
      </c>
      <c r="X455" s="68">
        <f t="shared" si="72"/>
        <v>19460.04851</v>
      </c>
      <c r="Y455" s="59" t="e">
        <f>X455/G449*100</f>
        <v>#DIV/0!</v>
      </c>
    </row>
    <row r="456" spans="1:25" ht="16.5" outlineLevel="6" thickBot="1">
      <c r="A456" s="88" t="s">
        <v>106</v>
      </c>
      <c r="B456" s="92">
        <v>953</v>
      </c>
      <c r="C456" s="93" t="s">
        <v>19</v>
      </c>
      <c r="D456" s="93" t="s">
        <v>368</v>
      </c>
      <c r="E456" s="93" t="s">
        <v>100</v>
      </c>
      <c r="F456" s="93"/>
      <c r="G456" s="159">
        <v>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82"/>
      <c r="Y456" s="59"/>
    </row>
    <row r="457" spans="1:25" ht="32.25" outlineLevel="6" thickBot="1">
      <c r="A457" s="94" t="s">
        <v>164</v>
      </c>
      <c r="B457" s="90">
        <v>953</v>
      </c>
      <c r="C457" s="91" t="s">
        <v>19</v>
      </c>
      <c r="D457" s="91" t="s">
        <v>369</v>
      </c>
      <c r="E457" s="91" t="s">
        <v>5</v>
      </c>
      <c r="F457" s="91"/>
      <c r="G457" s="157">
        <f>G458</f>
        <v>56782.2426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82"/>
      <c r="Y457" s="59"/>
    </row>
    <row r="458" spans="1:25" ht="16.5" outlineLevel="6" thickBot="1">
      <c r="A458" s="5" t="s">
        <v>123</v>
      </c>
      <c r="B458" s="21">
        <v>953</v>
      </c>
      <c r="C458" s="6" t="s">
        <v>19</v>
      </c>
      <c r="D458" s="6" t="s">
        <v>369</v>
      </c>
      <c r="E458" s="6" t="s">
        <v>122</v>
      </c>
      <c r="F458" s="6"/>
      <c r="G458" s="158">
        <f>G459</f>
        <v>56782.2426</v>
      </c>
      <c r="H458" s="26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44"/>
      <c r="X458" s="65">
        <v>19460.04851</v>
      </c>
      <c r="Y458" s="59" t="e">
        <f>X458/G452*100</f>
        <v>#DIV/0!</v>
      </c>
    </row>
    <row r="459" spans="1:25" ht="48" outlineLevel="6" thickBot="1">
      <c r="A459" s="99" t="s">
        <v>215</v>
      </c>
      <c r="B459" s="92">
        <v>953</v>
      </c>
      <c r="C459" s="93" t="s">
        <v>19</v>
      </c>
      <c r="D459" s="93" t="s">
        <v>369</v>
      </c>
      <c r="E459" s="93" t="s">
        <v>89</v>
      </c>
      <c r="F459" s="93"/>
      <c r="G459" s="159">
        <v>56782.2426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32.25" outlineLevel="6" thickBot="1">
      <c r="A460" s="125" t="s">
        <v>211</v>
      </c>
      <c r="B460" s="90">
        <v>953</v>
      </c>
      <c r="C460" s="91" t="s">
        <v>19</v>
      </c>
      <c r="D460" s="91" t="s">
        <v>378</v>
      </c>
      <c r="E460" s="91" t="s">
        <v>5</v>
      </c>
      <c r="F460" s="91"/>
      <c r="G460" s="157">
        <f>G461</f>
        <v>4212.71598</v>
      </c>
      <c r="H460" s="31">
        <f aca="true" t="shared" si="73" ref="H460:X460">H461</f>
        <v>0</v>
      </c>
      <c r="I460" s="31">
        <f t="shared" si="73"/>
        <v>0</v>
      </c>
      <c r="J460" s="31">
        <f t="shared" si="73"/>
        <v>0</v>
      </c>
      <c r="K460" s="31">
        <f t="shared" si="73"/>
        <v>0</v>
      </c>
      <c r="L460" s="31">
        <f t="shared" si="73"/>
        <v>0</v>
      </c>
      <c r="M460" s="31">
        <f t="shared" si="73"/>
        <v>0</v>
      </c>
      <c r="N460" s="31">
        <f t="shared" si="73"/>
        <v>0</v>
      </c>
      <c r="O460" s="31">
        <f t="shared" si="73"/>
        <v>0</v>
      </c>
      <c r="P460" s="31">
        <f t="shared" si="73"/>
        <v>0</v>
      </c>
      <c r="Q460" s="31">
        <f t="shared" si="73"/>
        <v>0</v>
      </c>
      <c r="R460" s="31">
        <f t="shared" si="73"/>
        <v>0</v>
      </c>
      <c r="S460" s="31">
        <f t="shared" si="73"/>
        <v>0</v>
      </c>
      <c r="T460" s="31">
        <f t="shared" si="73"/>
        <v>0</v>
      </c>
      <c r="U460" s="31">
        <f t="shared" si="73"/>
        <v>0</v>
      </c>
      <c r="V460" s="31">
        <f t="shared" si="73"/>
        <v>0</v>
      </c>
      <c r="W460" s="31">
        <f t="shared" si="73"/>
        <v>0</v>
      </c>
      <c r="X460" s="31">
        <f t="shared" si="73"/>
        <v>0</v>
      </c>
      <c r="Y460" s="59">
        <v>0</v>
      </c>
    </row>
    <row r="461" spans="1:25" ht="16.5" outlineLevel="6" thickBot="1">
      <c r="A461" s="5" t="s">
        <v>123</v>
      </c>
      <c r="B461" s="21">
        <v>953</v>
      </c>
      <c r="C461" s="6" t="s">
        <v>19</v>
      </c>
      <c r="D461" s="6" t="s">
        <v>378</v>
      </c>
      <c r="E461" s="6" t="s">
        <v>122</v>
      </c>
      <c r="F461" s="6"/>
      <c r="G461" s="158">
        <f>G462</f>
        <v>4212.71598</v>
      </c>
      <c r="H461" s="34">
        <f aca="true" t="shared" si="74" ref="H461:X461">H464</f>
        <v>0</v>
      </c>
      <c r="I461" s="34">
        <f t="shared" si="74"/>
        <v>0</v>
      </c>
      <c r="J461" s="34">
        <f t="shared" si="74"/>
        <v>0</v>
      </c>
      <c r="K461" s="34">
        <f t="shared" si="74"/>
        <v>0</v>
      </c>
      <c r="L461" s="34">
        <f t="shared" si="74"/>
        <v>0</v>
      </c>
      <c r="M461" s="34">
        <f t="shared" si="74"/>
        <v>0</v>
      </c>
      <c r="N461" s="34">
        <f t="shared" si="74"/>
        <v>0</v>
      </c>
      <c r="O461" s="34">
        <f t="shared" si="74"/>
        <v>0</v>
      </c>
      <c r="P461" s="34">
        <f t="shared" si="74"/>
        <v>0</v>
      </c>
      <c r="Q461" s="34">
        <f t="shared" si="74"/>
        <v>0</v>
      </c>
      <c r="R461" s="34">
        <f t="shared" si="74"/>
        <v>0</v>
      </c>
      <c r="S461" s="34">
        <f t="shared" si="74"/>
        <v>0</v>
      </c>
      <c r="T461" s="34">
        <f t="shared" si="74"/>
        <v>0</v>
      </c>
      <c r="U461" s="34">
        <f t="shared" si="74"/>
        <v>0</v>
      </c>
      <c r="V461" s="34">
        <f t="shared" si="74"/>
        <v>0</v>
      </c>
      <c r="W461" s="34">
        <f t="shared" si="74"/>
        <v>0</v>
      </c>
      <c r="X461" s="34">
        <f t="shared" si="74"/>
        <v>0</v>
      </c>
      <c r="Y461" s="59">
        <v>0</v>
      </c>
    </row>
    <row r="462" spans="1:25" ht="16.5" outlineLevel="6" thickBot="1">
      <c r="A462" s="96" t="s">
        <v>87</v>
      </c>
      <c r="B462" s="92">
        <v>953</v>
      </c>
      <c r="C462" s="93" t="s">
        <v>19</v>
      </c>
      <c r="D462" s="93" t="s">
        <v>378</v>
      </c>
      <c r="E462" s="93" t="s">
        <v>88</v>
      </c>
      <c r="F462" s="93"/>
      <c r="G462" s="159">
        <v>4212.71598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55"/>
      <c r="Y462" s="59"/>
    </row>
    <row r="463" spans="1:25" ht="16.5" outlineLevel="6" thickBot="1">
      <c r="A463" s="125" t="s">
        <v>265</v>
      </c>
      <c r="B463" s="90">
        <v>953</v>
      </c>
      <c r="C463" s="91" t="s">
        <v>19</v>
      </c>
      <c r="D463" s="91" t="s">
        <v>370</v>
      </c>
      <c r="E463" s="91" t="s">
        <v>5</v>
      </c>
      <c r="F463" s="91"/>
      <c r="G463" s="157">
        <f>G464</f>
        <v>0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55"/>
      <c r="Y463" s="59"/>
    </row>
    <row r="464" spans="1:25" ht="16.5" outlineLevel="6" thickBot="1">
      <c r="A464" s="5" t="s">
        <v>123</v>
      </c>
      <c r="B464" s="21">
        <v>953</v>
      </c>
      <c r="C464" s="6" t="s">
        <v>19</v>
      </c>
      <c r="D464" s="6" t="s">
        <v>370</v>
      </c>
      <c r="E464" s="6" t="s">
        <v>122</v>
      </c>
      <c r="F464" s="6"/>
      <c r="G464" s="158">
        <f>G465</f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>
        <v>0</v>
      </c>
      <c r="Y464" s="59">
        <v>0</v>
      </c>
    </row>
    <row r="465" spans="1:25" ht="16.5" outlineLevel="6" thickBot="1">
      <c r="A465" s="96" t="s">
        <v>87</v>
      </c>
      <c r="B465" s="92">
        <v>953</v>
      </c>
      <c r="C465" s="93" t="s">
        <v>19</v>
      </c>
      <c r="D465" s="93" t="s">
        <v>370</v>
      </c>
      <c r="E465" s="93" t="s">
        <v>88</v>
      </c>
      <c r="F465" s="93"/>
      <c r="G465" s="159">
        <v>0</v>
      </c>
      <c r="H465" s="31" t="e">
        <f>H472+#REF!+#REF!+H484+H502+#REF!</f>
        <v>#REF!</v>
      </c>
      <c r="I465" s="31" t="e">
        <f>I472+#REF!+#REF!+I484+I502+#REF!</f>
        <v>#REF!</v>
      </c>
      <c r="J465" s="31" t="e">
        <f>J472+#REF!+#REF!+J484+J502+#REF!</f>
        <v>#REF!</v>
      </c>
      <c r="K465" s="31" t="e">
        <f>K472+#REF!+#REF!+K484+K502+#REF!</f>
        <v>#REF!</v>
      </c>
      <c r="L465" s="31" t="e">
        <f>L472+#REF!+#REF!+L484+L502+#REF!</f>
        <v>#REF!</v>
      </c>
      <c r="M465" s="31" t="e">
        <f>M472+#REF!+#REF!+M484+M502+#REF!</f>
        <v>#REF!</v>
      </c>
      <c r="N465" s="31" t="e">
        <f>N472+#REF!+#REF!+N484+N502+#REF!</f>
        <v>#REF!</v>
      </c>
      <c r="O465" s="31" t="e">
        <f>O472+#REF!+#REF!+O484+O502+#REF!</f>
        <v>#REF!</v>
      </c>
      <c r="P465" s="31" t="e">
        <f>P472+#REF!+#REF!+P484+P502+#REF!</f>
        <v>#REF!</v>
      </c>
      <c r="Q465" s="31" t="e">
        <f>Q472+#REF!+#REF!+Q484+Q502+#REF!</f>
        <v>#REF!</v>
      </c>
      <c r="R465" s="31" t="e">
        <f>R472+#REF!+#REF!+R484+R502+#REF!</f>
        <v>#REF!</v>
      </c>
      <c r="S465" s="31" t="e">
        <f>S472+#REF!+#REF!+S484+S502+#REF!</f>
        <v>#REF!</v>
      </c>
      <c r="T465" s="31" t="e">
        <f>T472+#REF!+#REF!+T484+T502+#REF!</f>
        <v>#REF!</v>
      </c>
      <c r="U465" s="31" t="e">
        <f>U472+#REF!+#REF!+U484+U502+#REF!</f>
        <v>#REF!</v>
      </c>
      <c r="V465" s="31" t="e">
        <f>V472+#REF!+#REF!+V484+V502+#REF!</f>
        <v>#REF!</v>
      </c>
      <c r="W465" s="31" t="e">
        <f>W472+#REF!+#REF!+W484+W502+#REF!</f>
        <v>#REF!</v>
      </c>
      <c r="X465" s="69" t="e">
        <f>X472+#REF!+#REF!+X484+X502+#REF!</f>
        <v>#REF!</v>
      </c>
      <c r="Y465" s="59" t="e">
        <f>X465/G459*100</f>
        <v>#REF!</v>
      </c>
    </row>
    <row r="466" spans="1:25" ht="32.25" outlineLevel="6" thickBot="1">
      <c r="A466" s="137" t="s">
        <v>194</v>
      </c>
      <c r="B466" s="106">
        <v>953</v>
      </c>
      <c r="C466" s="91" t="s">
        <v>19</v>
      </c>
      <c r="D466" s="91" t="s">
        <v>371</v>
      </c>
      <c r="E466" s="91" t="s">
        <v>5</v>
      </c>
      <c r="F466" s="91"/>
      <c r="G466" s="157">
        <f>G467+G469</f>
        <v>5835</v>
      </c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69"/>
      <c r="Y466" s="59"/>
    </row>
    <row r="467" spans="1:25" ht="32.25" outlineLevel="6" thickBot="1">
      <c r="A467" s="5" t="s">
        <v>101</v>
      </c>
      <c r="B467" s="21">
        <v>953</v>
      </c>
      <c r="C467" s="6" t="s">
        <v>19</v>
      </c>
      <c r="D467" s="6" t="s">
        <v>371</v>
      </c>
      <c r="E467" s="6" t="s">
        <v>95</v>
      </c>
      <c r="F467" s="6"/>
      <c r="G467" s="158">
        <f>G468</f>
        <v>0</v>
      </c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69"/>
      <c r="Y467" s="59"/>
    </row>
    <row r="468" spans="1:25" ht="32.25" outlineLevel="6" thickBot="1">
      <c r="A468" s="88" t="s">
        <v>103</v>
      </c>
      <c r="B468" s="92">
        <v>953</v>
      </c>
      <c r="C468" s="93" t="s">
        <v>19</v>
      </c>
      <c r="D468" s="93" t="s">
        <v>371</v>
      </c>
      <c r="E468" s="93" t="s">
        <v>97</v>
      </c>
      <c r="F468" s="93"/>
      <c r="G468" s="159">
        <v>0</v>
      </c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69"/>
      <c r="Y468" s="59"/>
    </row>
    <row r="469" spans="1:25" ht="16.5" outlineLevel="6" thickBot="1">
      <c r="A469" s="5" t="s">
        <v>123</v>
      </c>
      <c r="B469" s="21">
        <v>953</v>
      </c>
      <c r="C469" s="6" t="s">
        <v>19</v>
      </c>
      <c r="D469" s="6" t="s">
        <v>371</v>
      </c>
      <c r="E469" s="6" t="s">
        <v>122</v>
      </c>
      <c r="F469" s="6"/>
      <c r="G469" s="158">
        <f>G470</f>
        <v>5835</v>
      </c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69"/>
      <c r="Y469" s="59"/>
    </row>
    <row r="470" spans="1:25" ht="48" outlineLevel="6" thickBot="1">
      <c r="A470" s="99" t="s">
        <v>215</v>
      </c>
      <c r="B470" s="92">
        <v>953</v>
      </c>
      <c r="C470" s="93" t="s">
        <v>19</v>
      </c>
      <c r="D470" s="93" t="s">
        <v>371</v>
      </c>
      <c r="E470" s="93" t="s">
        <v>89</v>
      </c>
      <c r="F470" s="93"/>
      <c r="G470" s="159">
        <v>5835</v>
      </c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69"/>
      <c r="Y470" s="59"/>
    </row>
    <row r="471" spans="1:25" ht="63.75" outlineLevel="6" thickBot="1">
      <c r="A471" s="138" t="s">
        <v>195</v>
      </c>
      <c r="B471" s="140">
        <v>953</v>
      </c>
      <c r="C471" s="107" t="s">
        <v>19</v>
      </c>
      <c r="D471" s="107" t="s">
        <v>372</v>
      </c>
      <c r="E471" s="107" t="s">
        <v>5</v>
      </c>
      <c r="F471" s="107"/>
      <c r="G471" s="161">
        <f>G472+G474+G477</f>
        <v>237145</v>
      </c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69"/>
      <c r="Y471" s="59"/>
    </row>
    <row r="472" spans="1:25" ht="34.5" customHeight="1" outlineLevel="6" thickBot="1">
      <c r="A472" s="5" t="s">
        <v>114</v>
      </c>
      <c r="B472" s="21">
        <v>953</v>
      </c>
      <c r="C472" s="6" t="s">
        <v>19</v>
      </c>
      <c r="D472" s="6" t="s">
        <v>372</v>
      </c>
      <c r="E472" s="6" t="s">
        <v>113</v>
      </c>
      <c r="F472" s="6"/>
      <c r="G472" s="158">
        <f>G473</f>
        <v>0</v>
      </c>
      <c r="H472" s="32">
        <f aca="true" t="shared" si="75" ref="H472:X472">H480</f>
        <v>0</v>
      </c>
      <c r="I472" s="32">
        <f t="shared" si="75"/>
        <v>0</v>
      </c>
      <c r="J472" s="32">
        <f t="shared" si="75"/>
        <v>0</v>
      </c>
      <c r="K472" s="32">
        <f t="shared" si="75"/>
        <v>0</v>
      </c>
      <c r="L472" s="32">
        <f t="shared" si="75"/>
        <v>0</v>
      </c>
      <c r="M472" s="32">
        <f t="shared" si="75"/>
        <v>0</v>
      </c>
      <c r="N472" s="32">
        <f t="shared" si="75"/>
        <v>0</v>
      </c>
      <c r="O472" s="32">
        <f t="shared" si="75"/>
        <v>0</v>
      </c>
      <c r="P472" s="32">
        <f t="shared" si="75"/>
        <v>0</v>
      </c>
      <c r="Q472" s="32">
        <f t="shared" si="75"/>
        <v>0</v>
      </c>
      <c r="R472" s="32">
        <f t="shared" si="75"/>
        <v>0</v>
      </c>
      <c r="S472" s="32">
        <f t="shared" si="75"/>
        <v>0</v>
      </c>
      <c r="T472" s="32">
        <f t="shared" si="75"/>
        <v>0</v>
      </c>
      <c r="U472" s="32">
        <f t="shared" si="75"/>
        <v>0</v>
      </c>
      <c r="V472" s="32">
        <f t="shared" si="75"/>
        <v>0</v>
      </c>
      <c r="W472" s="32">
        <f t="shared" si="75"/>
        <v>0</v>
      </c>
      <c r="X472" s="70">
        <f t="shared" si="75"/>
        <v>2744.868</v>
      </c>
      <c r="Y472" s="59">
        <f>X472/G466*100</f>
        <v>47.041439588688945</v>
      </c>
    </row>
    <row r="473" spans="1:25" ht="34.5" customHeight="1" outlineLevel="6" thickBot="1">
      <c r="A473" s="88" t="s">
        <v>272</v>
      </c>
      <c r="B473" s="92">
        <v>953</v>
      </c>
      <c r="C473" s="93" t="s">
        <v>19</v>
      </c>
      <c r="D473" s="93" t="s">
        <v>372</v>
      </c>
      <c r="E473" s="93" t="s">
        <v>115</v>
      </c>
      <c r="F473" s="93"/>
      <c r="G473" s="159">
        <v>0</v>
      </c>
      <c r="H473" s="83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5"/>
      <c r="Y473" s="59"/>
    </row>
    <row r="474" spans="1:25" ht="35.25" customHeight="1" outlineLevel="6" thickBot="1">
      <c r="A474" s="5" t="s">
        <v>101</v>
      </c>
      <c r="B474" s="21">
        <v>953</v>
      </c>
      <c r="C474" s="6" t="s">
        <v>19</v>
      </c>
      <c r="D474" s="6" t="s">
        <v>372</v>
      </c>
      <c r="E474" s="6" t="s">
        <v>95</v>
      </c>
      <c r="F474" s="6"/>
      <c r="G474" s="158">
        <f>G476+G475</f>
        <v>0</v>
      </c>
      <c r="H474" s="83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5"/>
      <c r="Y474" s="59"/>
    </row>
    <row r="475" spans="1:25" ht="21" customHeight="1" outlineLevel="6" thickBot="1">
      <c r="A475" s="88" t="s">
        <v>102</v>
      </c>
      <c r="B475" s="92">
        <v>953</v>
      </c>
      <c r="C475" s="93" t="s">
        <v>19</v>
      </c>
      <c r="D475" s="93" t="s">
        <v>372</v>
      </c>
      <c r="E475" s="93" t="s">
        <v>96</v>
      </c>
      <c r="F475" s="93"/>
      <c r="G475" s="159">
        <v>0</v>
      </c>
      <c r="H475" s="83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5"/>
      <c r="Y475" s="59"/>
    </row>
    <row r="476" spans="1:25" ht="48.75" customHeight="1" outlineLevel="6" thickBot="1">
      <c r="A476" s="88" t="s">
        <v>103</v>
      </c>
      <c r="B476" s="92">
        <v>953</v>
      </c>
      <c r="C476" s="93" t="s">
        <v>19</v>
      </c>
      <c r="D476" s="93" t="s">
        <v>372</v>
      </c>
      <c r="E476" s="93" t="s">
        <v>97</v>
      </c>
      <c r="F476" s="93"/>
      <c r="G476" s="159">
        <v>0</v>
      </c>
      <c r="H476" s="83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5"/>
      <c r="Y476" s="59"/>
    </row>
    <row r="477" spans="1:25" ht="23.25" customHeight="1" outlineLevel="6" thickBot="1">
      <c r="A477" s="5" t="s">
        <v>123</v>
      </c>
      <c r="B477" s="21">
        <v>953</v>
      </c>
      <c r="C477" s="6" t="s">
        <v>19</v>
      </c>
      <c r="D477" s="6" t="s">
        <v>372</v>
      </c>
      <c r="E477" s="6" t="s">
        <v>122</v>
      </c>
      <c r="F477" s="6"/>
      <c r="G477" s="158">
        <f>G478</f>
        <v>237145</v>
      </c>
      <c r="H477" s="83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5"/>
      <c r="Y477" s="59"/>
    </row>
    <row r="478" spans="1:25" ht="18.75" customHeight="1" outlineLevel="6" thickBot="1">
      <c r="A478" s="99" t="s">
        <v>215</v>
      </c>
      <c r="B478" s="92">
        <v>953</v>
      </c>
      <c r="C478" s="93" t="s">
        <v>19</v>
      </c>
      <c r="D478" s="93" t="s">
        <v>372</v>
      </c>
      <c r="E478" s="93" t="s">
        <v>89</v>
      </c>
      <c r="F478" s="93"/>
      <c r="G478" s="159">
        <v>237145</v>
      </c>
      <c r="H478" s="83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5"/>
      <c r="Y478" s="59"/>
    </row>
    <row r="479" spans="1:25" ht="19.5" customHeight="1" outlineLevel="6" thickBot="1">
      <c r="A479" s="114" t="s">
        <v>219</v>
      </c>
      <c r="B479" s="90">
        <v>953</v>
      </c>
      <c r="C479" s="91" t="s">
        <v>19</v>
      </c>
      <c r="D479" s="91" t="s">
        <v>373</v>
      </c>
      <c r="E479" s="91" t="s">
        <v>5</v>
      </c>
      <c r="F479" s="91"/>
      <c r="G479" s="157">
        <f>G480+G482</f>
        <v>0</v>
      </c>
      <c r="H479" s="83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5"/>
      <c r="Y479" s="59"/>
    </row>
    <row r="480" spans="1:25" ht="20.25" customHeight="1" outlineLevel="6" thickBot="1">
      <c r="A480" s="5" t="s">
        <v>101</v>
      </c>
      <c r="B480" s="21">
        <v>953</v>
      </c>
      <c r="C480" s="6" t="s">
        <v>19</v>
      </c>
      <c r="D480" s="6" t="s">
        <v>373</v>
      </c>
      <c r="E480" s="6" t="s">
        <v>95</v>
      </c>
      <c r="F480" s="6"/>
      <c r="G480" s="158">
        <f>G481</f>
        <v>0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>
        <v>2744.868</v>
      </c>
      <c r="Y480" s="59" t="e">
        <f>X480/G474*100</f>
        <v>#DIV/0!</v>
      </c>
    </row>
    <row r="481" spans="1:25" ht="32.25" outlineLevel="6" thickBot="1">
      <c r="A481" s="88" t="s">
        <v>103</v>
      </c>
      <c r="B481" s="92">
        <v>953</v>
      </c>
      <c r="C481" s="93" t="s">
        <v>19</v>
      </c>
      <c r="D481" s="93" t="s">
        <v>373</v>
      </c>
      <c r="E481" s="93" t="s">
        <v>97</v>
      </c>
      <c r="F481" s="93"/>
      <c r="G481" s="159">
        <v>0</v>
      </c>
      <c r="H481" s="55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5"/>
      <c r="Y481" s="59"/>
    </row>
    <row r="482" spans="1:25" ht="16.5" outlineLevel="6" thickBot="1">
      <c r="A482" s="5" t="s">
        <v>123</v>
      </c>
      <c r="B482" s="21">
        <v>953</v>
      </c>
      <c r="C482" s="6" t="s">
        <v>19</v>
      </c>
      <c r="D482" s="6" t="s">
        <v>373</v>
      </c>
      <c r="E482" s="6" t="s">
        <v>122</v>
      </c>
      <c r="F482" s="6"/>
      <c r="G482" s="158">
        <f>G483</f>
        <v>0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</row>
    <row r="483" spans="1:25" ht="48" outlineLevel="6" thickBot="1">
      <c r="A483" s="99" t="s">
        <v>215</v>
      </c>
      <c r="B483" s="92">
        <v>953</v>
      </c>
      <c r="C483" s="93" t="s">
        <v>19</v>
      </c>
      <c r="D483" s="93" t="s">
        <v>373</v>
      </c>
      <c r="E483" s="93" t="s">
        <v>89</v>
      </c>
      <c r="F483" s="93"/>
      <c r="G483" s="159">
        <v>0</v>
      </c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</row>
    <row r="484" spans="1:25" ht="32.25" outlineLevel="6" thickBot="1">
      <c r="A484" s="13" t="s">
        <v>196</v>
      </c>
      <c r="B484" s="20">
        <v>953</v>
      </c>
      <c r="C484" s="9" t="s">
        <v>19</v>
      </c>
      <c r="D484" s="9" t="s">
        <v>374</v>
      </c>
      <c r="E484" s="9" t="s">
        <v>5</v>
      </c>
      <c r="F484" s="9"/>
      <c r="G484" s="155">
        <f>G485</f>
        <v>18003.87226</v>
      </c>
      <c r="H484" s="32">
        <f aca="true" t="shared" si="76" ref="H484:X484">H490</f>
        <v>0</v>
      </c>
      <c r="I484" s="32">
        <f t="shared" si="76"/>
        <v>0</v>
      </c>
      <c r="J484" s="32">
        <f t="shared" si="76"/>
        <v>0</v>
      </c>
      <c r="K484" s="32">
        <f t="shared" si="76"/>
        <v>0</v>
      </c>
      <c r="L484" s="32">
        <f t="shared" si="76"/>
        <v>0</v>
      </c>
      <c r="M484" s="32">
        <f t="shared" si="76"/>
        <v>0</v>
      </c>
      <c r="N484" s="32">
        <f t="shared" si="76"/>
        <v>0</v>
      </c>
      <c r="O484" s="32">
        <f t="shared" si="76"/>
        <v>0</v>
      </c>
      <c r="P484" s="32">
        <f t="shared" si="76"/>
        <v>0</v>
      </c>
      <c r="Q484" s="32">
        <f t="shared" si="76"/>
        <v>0</v>
      </c>
      <c r="R484" s="32">
        <f t="shared" si="76"/>
        <v>0</v>
      </c>
      <c r="S484" s="32">
        <f t="shared" si="76"/>
        <v>0</v>
      </c>
      <c r="T484" s="32">
        <f t="shared" si="76"/>
        <v>0</v>
      </c>
      <c r="U484" s="32">
        <f t="shared" si="76"/>
        <v>0</v>
      </c>
      <c r="V484" s="32">
        <f t="shared" si="76"/>
        <v>0</v>
      </c>
      <c r="W484" s="32">
        <f t="shared" si="76"/>
        <v>0</v>
      </c>
      <c r="X484" s="67">
        <f t="shared" si="76"/>
        <v>3215.05065</v>
      </c>
      <c r="Y484" s="59">
        <f>X484/G478*100</f>
        <v>1.355731999409644</v>
      </c>
    </row>
    <row r="485" spans="1:25" ht="32.25" outlineLevel="6" thickBot="1">
      <c r="A485" s="94" t="s">
        <v>197</v>
      </c>
      <c r="B485" s="90">
        <v>953</v>
      </c>
      <c r="C485" s="91" t="s">
        <v>19</v>
      </c>
      <c r="D485" s="91" t="s">
        <v>375</v>
      </c>
      <c r="E485" s="91" t="s">
        <v>5</v>
      </c>
      <c r="F485" s="91"/>
      <c r="G485" s="157">
        <f>G486</f>
        <v>18003.87226</v>
      </c>
      <c r="H485" s="83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152"/>
      <c r="Y485" s="59"/>
    </row>
    <row r="486" spans="1:25" ht="16.5" outlineLevel="6" thickBot="1">
      <c r="A486" s="5" t="s">
        <v>123</v>
      </c>
      <c r="B486" s="21">
        <v>953</v>
      </c>
      <c r="C486" s="6" t="s">
        <v>19</v>
      </c>
      <c r="D486" s="6" t="s">
        <v>375</v>
      </c>
      <c r="E486" s="6" t="s">
        <v>122</v>
      </c>
      <c r="F486" s="6"/>
      <c r="G486" s="158">
        <f>G487+G488</f>
        <v>18003.87226</v>
      </c>
      <c r="H486" s="83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152"/>
      <c r="Y486" s="59"/>
    </row>
    <row r="487" spans="1:25" ht="48" outlineLevel="6" thickBot="1">
      <c r="A487" s="99" t="s">
        <v>215</v>
      </c>
      <c r="B487" s="92">
        <v>953</v>
      </c>
      <c r="C487" s="93" t="s">
        <v>19</v>
      </c>
      <c r="D487" s="93" t="s">
        <v>375</v>
      </c>
      <c r="E487" s="93" t="s">
        <v>89</v>
      </c>
      <c r="F487" s="93"/>
      <c r="G487" s="159">
        <v>17745.9774</v>
      </c>
      <c r="H487" s="83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152"/>
      <c r="Y487" s="59"/>
    </row>
    <row r="488" spans="1:25" ht="16.5" outlineLevel="6" thickBot="1">
      <c r="A488" s="96" t="s">
        <v>87</v>
      </c>
      <c r="B488" s="92">
        <v>953</v>
      </c>
      <c r="C488" s="93" t="s">
        <v>19</v>
      </c>
      <c r="D488" s="93" t="s">
        <v>389</v>
      </c>
      <c r="E488" s="93" t="s">
        <v>88</v>
      </c>
      <c r="F488" s="93"/>
      <c r="G488" s="159">
        <v>257.89486</v>
      </c>
      <c r="H488" s="83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152"/>
      <c r="Y488" s="59"/>
    </row>
    <row r="489" spans="1:25" ht="32.25" outlineLevel="6" thickBot="1">
      <c r="A489" s="135" t="s">
        <v>252</v>
      </c>
      <c r="B489" s="20">
        <v>953</v>
      </c>
      <c r="C489" s="9" t="s">
        <v>19</v>
      </c>
      <c r="D489" s="9" t="s">
        <v>364</v>
      </c>
      <c r="E489" s="9" t="s">
        <v>5</v>
      </c>
      <c r="F489" s="9"/>
      <c r="G489" s="10">
        <f>G493+G490</f>
        <v>87.92009</v>
      </c>
      <c r="H489" s="83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152"/>
      <c r="Y489" s="59"/>
    </row>
    <row r="490" spans="1:25" ht="32.25" outlineLevel="6" thickBot="1">
      <c r="A490" s="125" t="s">
        <v>262</v>
      </c>
      <c r="B490" s="90">
        <v>953</v>
      </c>
      <c r="C490" s="91" t="s">
        <v>19</v>
      </c>
      <c r="D490" s="91" t="s">
        <v>376</v>
      </c>
      <c r="E490" s="91" t="s">
        <v>5</v>
      </c>
      <c r="F490" s="91"/>
      <c r="G490" s="157">
        <f>G491</f>
        <v>87.92009</v>
      </c>
      <c r="H490" s="26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44"/>
      <c r="X490" s="65">
        <v>3215.05065</v>
      </c>
      <c r="Y490" s="59">
        <f>X490/G484*100</f>
        <v>17.85755088444512</v>
      </c>
    </row>
    <row r="491" spans="1:25" ht="16.5" outlineLevel="6" thickBot="1">
      <c r="A491" s="5" t="s">
        <v>123</v>
      </c>
      <c r="B491" s="21">
        <v>953</v>
      </c>
      <c r="C491" s="6" t="s">
        <v>19</v>
      </c>
      <c r="D491" s="6" t="s">
        <v>376</v>
      </c>
      <c r="E491" s="6" t="s">
        <v>122</v>
      </c>
      <c r="F491" s="6"/>
      <c r="G491" s="158">
        <f>G492</f>
        <v>87.92009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</row>
    <row r="492" spans="1:25" ht="16.5" outlineLevel="6" thickBot="1">
      <c r="A492" s="96" t="s">
        <v>87</v>
      </c>
      <c r="B492" s="92">
        <v>953</v>
      </c>
      <c r="C492" s="93" t="s">
        <v>19</v>
      </c>
      <c r="D492" s="93" t="s">
        <v>376</v>
      </c>
      <c r="E492" s="93" t="s">
        <v>88</v>
      </c>
      <c r="F492" s="93"/>
      <c r="G492" s="159">
        <v>87.92009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</row>
    <row r="493" spans="1:25" ht="32.25" outlineLevel="6" thickBot="1">
      <c r="A493" s="125" t="s">
        <v>227</v>
      </c>
      <c r="B493" s="90">
        <v>953</v>
      </c>
      <c r="C493" s="91" t="s">
        <v>19</v>
      </c>
      <c r="D493" s="91" t="s">
        <v>377</v>
      </c>
      <c r="E493" s="91" t="s">
        <v>5</v>
      </c>
      <c r="F493" s="91"/>
      <c r="G493" s="16">
        <f>G494</f>
        <v>0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16.5" outlineLevel="6" thickBot="1">
      <c r="A494" s="5" t="s">
        <v>123</v>
      </c>
      <c r="B494" s="21">
        <v>953</v>
      </c>
      <c r="C494" s="6" t="s">
        <v>19</v>
      </c>
      <c r="D494" s="6" t="s">
        <v>377</v>
      </c>
      <c r="E494" s="6" t="s">
        <v>122</v>
      </c>
      <c r="F494" s="6"/>
      <c r="G494" s="7">
        <f>G495</f>
        <v>0</v>
      </c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</row>
    <row r="495" spans="1:25" ht="16.5" outlineLevel="6" thickBot="1">
      <c r="A495" s="96" t="s">
        <v>87</v>
      </c>
      <c r="B495" s="92">
        <v>953</v>
      </c>
      <c r="C495" s="93" t="s">
        <v>19</v>
      </c>
      <c r="D495" s="93" t="s">
        <v>377</v>
      </c>
      <c r="E495" s="93" t="s">
        <v>88</v>
      </c>
      <c r="F495" s="93"/>
      <c r="G495" s="98">
        <v>0</v>
      </c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</row>
    <row r="496" spans="1:25" ht="16.5" outlineLevel="6" thickBot="1">
      <c r="A496" s="124" t="s">
        <v>198</v>
      </c>
      <c r="B496" s="18">
        <v>953</v>
      </c>
      <c r="C496" s="39" t="s">
        <v>20</v>
      </c>
      <c r="D496" s="39" t="s">
        <v>276</v>
      </c>
      <c r="E496" s="39" t="s">
        <v>5</v>
      </c>
      <c r="F496" s="39"/>
      <c r="G496" s="160">
        <f>G497</f>
        <v>4144</v>
      </c>
      <c r="H496" s="5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5"/>
      <c r="Y496" s="59"/>
    </row>
    <row r="497" spans="1:25" ht="16.5" outlineLevel="6" thickBot="1">
      <c r="A497" s="8" t="s">
        <v>253</v>
      </c>
      <c r="B497" s="19">
        <v>953</v>
      </c>
      <c r="C497" s="9" t="s">
        <v>20</v>
      </c>
      <c r="D497" s="9" t="s">
        <v>359</v>
      </c>
      <c r="E497" s="9" t="s">
        <v>5</v>
      </c>
      <c r="F497" s="9"/>
      <c r="G497" s="155">
        <f>G498+G510</f>
        <v>4144</v>
      </c>
      <c r="H497" s="55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5"/>
      <c r="Y497" s="59"/>
    </row>
    <row r="498" spans="1:25" ht="16.5" outlineLevel="6" thickBot="1">
      <c r="A498" s="102" t="s">
        <v>137</v>
      </c>
      <c r="B498" s="132">
        <v>953</v>
      </c>
      <c r="C498" s="91" t="s">
        <v>20</v>
      </c>
      <c r="D498" s="91" t="s">
        <v>367</v>
      </c>
      <c r="E498" s="91" t="s">
        <v>5</v>
      </c>
      <c r="F498" s="91"/>
      <c r="G498" s="157">
        <f>G499+G502+G505</f>
        <v>3775</v>
      </c>
      <c r="H498" s="55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75"/>
      <c r="Y498" s="59"/>
    </row>
    <row r="499" spans="1:25" ht="48" outlineLevel="6" thickBot="1">
      <c r="A499" s="102" t="s">
        <v>199</v>
      </c>
      <c r="B499" s="132">
        <v>953</v>
      </c>
      <c r="C499" s="91" t="s">
        <v>20</v>
      </c>
      <c r="D499" s="91" t="s">
        <v>379</v>
      </c>
      <c r="E499" s="91" t="s">
        <v>5</v>
      </c>
      <c r="F499" s="91"/>
      <c r="G499" s="157">
        <f>G500</f>
        <v>0</v>
      </c>
      <c r="H499" s="55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75"/>
      <c r="Y499" s="59"/>
    </row>
    <row r="500" spans="1:25" ht="32.25" outlineLevel="6" thickBot="1">
      <c r="A500" s="5" t="s">
        <v>101</v>
      </c>
      <c r="B500" s="21">
        <v>953</v>
      </c>
      <c r="C500" s="6" t="s">
        <v>20</v>
      </c>
      <c r="D500" s="6" t="s">
        <v>379</v>
      </c>
      <c r="E500" s="6" t="s">
        <v>95</v>
      </c>
      <c r="F500" s="6"/>
      <c r="G500" s="158">
        <f>G501</f>
        <v>0</v>
      </c>
      <c r="H500" s="55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75"/>
      <c r="Y500" s="59"/>
    </row>
    <row r="501" spans="1:25" ht="32.25" outlineLevel="6" thickBot="1">
      <c r="A501" s="88" t="s">
        <v>103</v>
      </c>
      <c r="B501" s="92">
        <v>953</v>
      </c>
      <c r="C501" s="93" t="s">
        <v>20</v>
      </c>
      <c r="D501" s="93" t="s">
        <v>379</v>
      </c>
      <c r="E501" s="93" t="s">
        <v>97</v>
      </c>
      <c r="F501" s="93"/>
      <c r="G501" s="159">
        <v>0</v>
      </c>
      <c r="H501" s="55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75"/>
      <c r="Y501" s="59"/>
    </row>
    <row r="502" spans="1:25" ht="48" outlineLevel="6" thickBot="1">
      <c r="A502" s="102" t="s">
        <v>200</v>
      </c>
      <c r="B502" s="132">
        <v>953</v>
      </c>
      <c r="C502" s="91" t="s">
        <v>20</v>
      </c>
      <c r="D502" s="91" t="s">
        <v>380</v>
      </c>
      <c r="E502" s="91" t="s">
        <v>5</v>
      </c>
      <c r="F502" s="91"/>
      <c r="G502" s="157">
        <f>G503</f>
        <v>700</v>
      </c>
      <c r="H502" s="32">
        <f aca="true" t="shared" si="77" ref="H502:X502">H503</f>
        <v>0</v>
      </c>
      <c r="I502" s="32">
        <f t="shared" si="77"/>
        <v>0</v>
      </c>
      <c r="J502" s="32">
        <f t="shared" si="77"/>
        <v>0</v>
      </c>
      <c r="K502" s="32">
        <f t="shared" si="77"/>
        <v>0</v>
      </c>
      <c r="L502" s="32">
        <f t="shared" si="77"/>
        <v>0</v>
      </c>
      <c r="M502" s="32">
        <f t="shared" si="77"/>
        <v>0</v>
      </c>
      <c r="N502" s="32">
        <f t="shared" si="77"/>
        <v>0</v>
      </c>
      <c r="O502" s="32">
        <f t="shared" si="77"/>
        <v>0</v>
      </c>
      <c r="P502" s="32">
        <f t="shared" si="77"/>
        <v>0</v>
      </c>
      <c r="Q502" s="32">
        <f t="shared" si="77"/>
        <v>0</v>
      </c>
      <c r="R502" s="32">
        <f t="shared" si="77"/>
        <v>0</v>
      </c>
      <c r="S502" s="32">
        <f t="shared" si="77"/>
        <v>0</v>
      </c>
      <c r="T502" s="32">
        <f t="shared" si="77"/>
        <v>0</v>
      </c>
      <c r="U502" s="32">
        <f t="shared" si="77"/>
        <v>0</v>
      </c>
      <c r="V502" s="32">
        <f t="shared" si="77"/>
        <v>0</v>
      </c>
      <c r="W502" s="32">
        <f t="shared" si="77"/>
        <v>0</v>
      </c>
      <c r="X502" s="67">
        <f t="shared" si="77"/>
        <v>82757.514</v>
      </c>
      <c r="Y502" s="59">
        <f>X502/G496*100</f>
        <v>1997.0442567567566</v>
      </c>
    </row>
    <row r="503" spans="1:25" ht="21.75" customHeight="1" outlineLevel="6" thickBot="1">
      <c r="A503" s="5" t="s">
        <v>123</v>
      </c>
      <c r="B503" s="21">
        <v>953</v>
      </c>
      <c r="C503" s="6" t="s">
        <v>20</v>
      </c>
      <c r="D503" s="6" t="s">
        <v>380</v>
      </c>
      <c r="E503" s="6" t="s">
        <v>122</v>
      </c>
      <c r="F503" s="6"/>
      <c r="G503" s="158">
        <f>G504</f>
        <v>700</v>
      </c>
      <c r="H503" s="26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44"/>
      <c r="X503" s="65">
        <v>82757.514</v>
      </c>
      <c r="Y503" s="59">
        <f>X503/G497*100</f>
        <v>1997.0442567567566</v>
      </c>
    </row>
    <row r="504" spans="1:25" ht="48" outlineLevel="6" thickBot="1">
      <c r="A504" s="96" t="s">
        <v>215</v>
      </c>
      <c r="B504" s="134">
        <v>953</v>
      </c>
      <c r="C504" s="93" t="s">
        <v>20</v>
      </c>
      <c r="D504" s="93" t="s">
        <v>380</v>
      </c>
      <c r="E504" s="93" t="s">
        <v>89</v>
      </c>
      <c r="F504" s="93"/>
      <c r="G504" s="159">
        <v>700</v>
      </c>
      <c r="H504" s="55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75"/>
      <c r="Y504" s="59"/>
    </row>
    <row r="505" spans="1:25" ht="16.5" outlineLevel="6" thickBot="1">
      <c r="A505" s="114" t="s">
        <v>201</v>
      </c>
      <c r="B505" s="90">
        <v>953</v>
      </c>
      <c r="C505" s="107" t="s">
        <v>20</v>
      </c>
      <c r="D505" s="107" t="s">
        <v>381</v>
      </c>
      <c r="E505" s="107" t="s">
        <v>5</v>
      </c>
      <c r="F505" s="107"/>
      <c r="G505" s="161">
        <f>G506+G509</f>
        <v>3075</v>
      </c>
      <c r="H505" s="55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75"/>
      <c r="Y505" s="59"/>
    </row>
    <row r="506" spans="1:25" ht="32.25" outlineLevel="6" thickBot="1">
      <c r="A506" s="5" t="s">
        <v>101</v>
      </c>
      <c r="B506" s="21">
        <v>953</v>
      </c>
      <c r="C506" s="6" t="s">
        <v>20</v>
      </c>
      <c r="D506" s="6" t="s">
        <v>381</v>
      </c>
      <c r="E506" s="6" t="s">
        <v>95</v>
      </c>
      <c r="F506" s="6"/>
      <c r="G506" s="158">
        <f>G507</f>
        <v>0</v>
      </c>
      <c r="H506" s="55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75"/>
      <c r="Y506" s="59"/>
    </row>
    <row r="507" spans="1:25" ht="32.25" outlineLevel="6" thickBot="1">
      <c r="A507" s="88" t="s">
        <v>103</v>
      </c>
      <c r="B507" s="92">
        <v>953</v>
      </c>
      <c r="C507" s="93" t="s">
        <v>20</v>
      </c>
      <c r="D507" s="93" t="s">
        <v>381</v>
      </c>
      <c r="E507" s="93" t="s">
        <v>97</v>
      </c>
      <c r="F507" s="93"/>
      <c r="G507" s="159">
        <v>0</v>
      </c>
      <c r="H507" s="55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75"/>
      <c r="Y507" s="59"/>
    </row>
    <row r="508" spans="1:25" ht="16.5" outlineLevel="6" thickBot="1">
      <c r="A508" s="5" t="s">
        <v>123</v>
      </c>
      <c r="B508" s="21">
        <v>953</v>
      </c>
      <c r="C508" s="6" t="s">
        <v>20</v>
      </c>
      <c r="D508" s="6" t="s">
        <v>381</v>
      </c>
      <c r="E508" s="6" t="s">
        <v>122</v>
      </c>
      <c r="F508" s="6"/>
      <c r="G508" s="158">
        <f>G509</f>
        <v>3075</v>
      </c>
      <c r="H508" s="55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75"/>
      <c r="Y508" s="59"/>
    </row>
    <row r="509" spans="1:25" ht="48" outlineLevel="6" thickBot="1">
      <c r="A509" s="99" t="s">
        <v>215</v>
      </c>
      <c r="B509" s="92">
        <v>953</v>
      </c>
      <c r="C509" s="93" t="s">
        <v>20</v>
      </c>
      <c r="D509" s="93" t="s">
        <v>381</v>
      </c>
      <c r="E509" s="93" t="s">
        <v>89</v>
      </c>
      <c r="F509" s="93"/>
      <c r="G509" s="159">
        <v>3075</v>
      </c>
      <c r="H509" s="55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75"/>
      <c r="Y509" s="59"/>
    </row>
    <row r="510" spans="1:25" ht="32.25" outlineLevel="6" thickBot="1">
      <c r="A510" s="150" t="s">
        <v>202</v>
      </c>
      <c r="B510" s="90">
        <v>953</v>
      </c>
      <c r="C510" s="91" t="s">
        <v>20</v>
      </c>
      <c r="D510" s="91" t="s">
        <v>382</v>
      </c>
      <c r="E510" s="91" t="s">
        <v>5</v>
      </c>
      <c r="F510" s="91"/>
      <c r="G510" s="157">
        <f>G511</f>
        <v>369</v>
      </c>
      <c r="H510" s="55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75"/>
      <c r="Y510" s="59"/>
    </row>
    <row r="511" spans="1:25" ht="32.25" outlineLevel="6" thickBot="1">
      <c r="A511" s="5" t="s">
        <v>127</v>
      </c>
      <c r="B511" s="21">
        <v>953</v>
      </c>
      <c r="C511" s="6" t="s">
        <v>20</v>
      </c>
      <c r="D511" s="6" t="s">
        <v>383</v>
      </c>
      <c r="E511" s="6" t="s">
        <v>125</v>
      </c>
      <c r="F511" s="6"/>
      <c r="G511" s="158">
        <f>G512</f>
        <v>369</v>
      </c>
      <c r="H511" s="55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75"/>
      <c r="Y511" s="59"/>
    </row>
    <row r="512" spans="1:25" ht="32.25" outlineLevel="6" thickBot="1">
      <c r="A512" s="88" t="s">
        <v>128</v>
      </c>
      <c r="B512" s="92">
        <v>953</v>
      </c>
      <c r="C512" s="93" t="s">
        <v>20</v>
      </c>
      <c r="D512" s="93" t="s">
        <v>383</v>
      </c>
      <c r="E512" s="93" t="s">
        <v>126</v>
      </c>
      <c r="F512" s="93"/>
      <c r="G512" s="159">
        <v>369</v>
      </c>
      <c r="H512" s="55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75"/>
      <c r="Y512" s="59"/>
    </row>
    <row r="513" spans="1:25" ht="16.5" outlineLevel="6" thickBot="1">
      <c r="A513" s="124" t="s">
        <v>34</v>
      </c>
      <c r="B513" s="18">
        <v>953</v>
      </c>
      <c r="C513" s="39" t="s">
        <v>13</v>
      </c>
      <c r="D513" s="39" t="s">
        <v>276</v>
      </c>
      <c r="E513" s="39" t="s">
        <v>5</v>
      </c>
      <c r="F513" s="39"/>
      <c r="G513" s="160">
        <f>G518+G514</f>
        <v>12859.805440000002</v>
      </c>
      <c r="H513" s="55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75"/>
      <c r="Y513" s="59"/>
    </row>
    <row r="514" spans="1:25" ht="32.25" outlineLevel="6" thickBot="1">
      <c r="A514" s="112" t="s">
        <v>138</v>
      </c>
      <c r="B514" s="19">
        <v>953</v>
      </c>
      <c r="C514" s="9" t="s">
        <v>13</v>
      </c>
      <c r="D514" s="9" t="s">
        <v>277</v>
      </c>
      <c r="E514" s="9" t="s">
        <v>5</v>
      </c>
      <c r="F514" s="39"/>
      <c r="G514" s="155">
        <f>G515</f>
        <v>29.58244</v>
      </c>
      <c r="H514" s="55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75"/>
      <c r="Y514" s="59"/>
    </row>
    <row r="515" spans="1:25" ht="32.25" outlineLevel="6" thickBot="1">
      <c r="A515" s="112" t="s">
        <v>139</v>
      </c>
      <c r="B515" s="19">
        <v>953</v>
      </c>
      <c r="C515" s="11" t="s">
        <v>13</v>
      </c>
      <c r="D515" s="11" t="s">
        <v>278</v>
      </c>
      <c r="E515" s="11" t="s">
        <v>5</v>
      </c>
      <c r="F515" s="39"/>
      <c r="G515" s="155">
        <f>G516</f>
        <v>29.58244</v>
      </c>
      <c r="H515" s="55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75"/>
      <c r="Y515" s="59"/>
    </row>
    <row r="516" spans="1:25" ht="16.5" outlineLevel="6" thickBot="1">
      <c r="A516" s="94" t="s">
        <v>144</v>
      </c>
      <c r="B516" s="90">
        <v>953</v>
      </c>
      <c r="C516" s="91" t="s">
        <v>13</v>
      </c>
      <c r="D516" s="91" t="s">
        <v>283</v>
      </c>
      <c r="E516" s="91" t="s">
        <v>5</v>
      </c>
      <c r="F516" s="91"/>
      <c r="G516" s="145">
        <f>G517</f>
        <v>29.58244</v>
      </c>
      <c r="H516" s="55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75"/>
      <c r="Y516" s="59"/>
    </row>
    <row r="517" spans="1:25" ht="16.5" outlineLevel="6" thickBot="1">
      <c r="A517" s="5" t="s">
        <v>394</v>
      </c>
      <c r="B517" s="21">
        <v>953</v>
      </c>
      <c r="C517" s="6" t="s">
        <v>13</v>
      </c>
      <c r="D517" s="6" t="s">
        <v>283</v>
      </c>
      <c r="E517" s="6" t="s">
        <v>393</v>
      </c>
      <c r="F517" s="6"/>
      <c r="G517" s="149">
        <v>29.58244</v>
      </c>
      <c r="H517" s="55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75"/>
      <c r="Y517" s="59"/>
    </row>
    <row r="518" spans="1:25" ht="16.5" outlineLevel="6" thickBot="1">
      <c r="A518" s="80" t="s">
        <v>251</v>
      </c>
      <c r="B518" s="19">
        <v>953</v>
      </c>
      <c r="C518" s="11" t="s">
        <v>13</v>
      </c>
      <c r="D518" s="11" t="s">
        <v>359</v>
      </c>
      <c r="E518" s="11" t="s">
        <v>5</v>
      </c>
      <c r="F518" s="11"/>
      <c r="G518" s="156">
        <f>G519</f>
        <v>12830.223000000002</v>
      </c>
      <c r="H518" s="55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75"/>
      <c r="Y518" s="59"/>
    </row>
    <row r="519" spans="1:25" ht="32.25" outlineLevel="6" thickBot="1">
      <c r="A519" s="80" t="s">
        <v>202</v>
      </c>
      <c r="B519" s="19">
        <v>953</v>
      </c>
      <c r="C519" s="11" t="s">
        <v>13</v>
      </c>
      <c r="D519" s="11" t="s">
        <v>384</v>
      </c>
      <c r="E519" s="11" t="s">
        <v>5</v>
      </c>
      <c r="F519" s="11"/>
      <c r="G519" s="156">
        <f>G520</f>
        <v>12830.223000000002</v>
      </c>
      <c r="H519" s="55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75"/>
      <c r="Y519" s="59"/>
    </row>
    <row r="520" spans="1:25" ht="32.25" outlineLevel="6" thickBot="1">
      <c r="A520" s="94" t="s">
        <v>145</v>
      </c>
      <c r="B520" s="90">
        <v>953</v>
      </c>
      <c r="C520" s="91" t="s">
        <v>13</v>
      </c>
      <c r="D520" s="91" t="s">
        <v>385</v>
      </c>
      <c r="E520" s="91" t="s">
        <v>5</v>
      </c>
      <c r="F520" s="91"/>
      <c r="G520" s="157">
        <f>G521+G525+G528</f>
        <v>12830.223000000002</v>
      </c>
      <c r="H520" s="55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75"/>
      <c r="Y520" s="59"/>
    </row>
    <row r="521" spans="1:25" ht="16.5" outlineLevel="6" thickBot="1">
      <c r="A521" s="5" t="s">
        <v>114</v>
      </c>
      <c r="B521" s="21">
        <v>953</v>
      </c>
      <c r="C521" s="6" t="s">
        <v>13</v>
      </c>
      <c r="D521" s="6" t="s">
        <v>385</v>
      </c>
      <c r="E521" s="6" t="s">
        <v>113</v>
      </c>
      <c r="F521" s="6"/>
      <c r="G521" s="158">
        <f>G522+G523+G524</f>
        <v>11122.400000000001</v>
      </c>
      <c r="H521" s="55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75"/>
      <c r="Y521" s="59"/>
    </row>
    <row r="522" spans="1:25" ht="16.5" outlineLevel="6" thickBot="1">
      <c r="A522" s="88" t="s">
        <v>272</v>
      </c>
      <c r="B522" s="92">
        <v>953</v>
      </c>
      <c r="C522" s="93" t="s">
        <v>13</v>
      </c>
      <c r="D522" s="93" t="s">
        <v>385</v>
      </c>
      <c r="E522" s="93" t="s">
        <v>115</v>
      </c>
      <c r="F522" s="93"/>
      <c r="G522" s="159">
        <v>8567.7</v>
      </c>
      <c r="H522" s="55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75"/>
      <c r="Y522" s="59"/>
    </row>
    <row r="523" spans="1:25" ht="32.25" outlineLevel="6" thickBot="1">
      <c r="A523" s="88" t="s">
        <v>274</v>
      </c>
      <c r="B523" s="92">
        <v>953</v>
      </c>
      <c r="C523" s="93" t="s">
        <v>13</v>
      </c>
      <c r="D523" s="93" t="s">
        <v>385</v>
      </c>
      <c r="E523" s="93" t="s">
        <v>116</v>
      </c>
      <c r="F523" s="93"/>
      <c r="G523" s="159">
        <v>0</v>
      </c>
      <c r="H523" s="55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75"/>
      <c r="Y523" s="59"/>
    </row>
    <row r="524" spans="1:25" ht="48" outlineLevel="6" thickBot="1">
      <c r="A524" s="88" t="s">
        <v>270</v>
      </c>
      <c r="B524" s="92">
        <v>953</v>
      </c>
      <c r="C524" s="93" t="s">
        <v>13</v>
      </c>
      <c r="D524" s="93" t="s">
        <v>385</v>
      </c>
      <c r="E524" s="93" t="s">
        <v>271</v>
      </c>
      <c r="F524" s="93"/>
      <c r="G524" s="159">
        <v>2554.7</v>
      </c>
      <c r="H524" s="55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75"/>
      <c r="Y524" s="59"/>
    </row>
    <row r="525" spans="1:25" ht="32.25" outlineLevel="6" thickBot="1">
      <c r="A525" s="5" t="s">
        <v>101</v>
      </c>
      <c r="B525" s="21">
        <v>953</v>
      </c>
      <c r="C525" s="6" t="s">
        <v>13</v>
      </c>
      <c r="D525" s="6" t="s">
        <v>385</v>
      </c>
      <c r="E525" s="6" t="s">
        <v>95</v>
      </c>
      <c r="F525" s="6"/>
      <c r="G525" s="158">
        <f>G526+G527</f>
        <v>1619.823</v>
      </c>
      <c r="H525" s="55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75"/>
      <c r="Y525" s="59"/>
    </row>
    <row r="526" spans="1:25" ht="32.25" outlineLevel="6" thickBot="1">
      <c r="A526" s="88" t="s">
        <v>102</v>
      </c>
      <c r="B526" s="92">
        <v>953</v>
      </c>
      <c r="C526" s="93" t="s">
        <v>13</v>
      </c>
      <c r="D526" s="93" t="s">
        <v>385</v>
      </c>
      <c r="E526" s="93" t="s">
        <v>96</v>
      </c>
      <c r="F526" s="93"/>
      <c r="G526" s="159">
        <v>0</v>
      </c>
      <c r="H526" s="55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75"/>
      <c r="Y526" s="59"/>
    </row>
    <row r="527" spans="1:25" ht="19.5" customHeight="1" outlineLevel="6" thickBot="1">
      <c r="A527" s="88" t="s">
        <v>103</v>
      </c>
      <c r="B527" s="92">
        <v>953</v>
      </c>
      <c r="C527" s="93" t="s">
        <v>13</v>
      </c>
      <c r="D527" s="93" t="s">
        <v>385</v>
      </c>
      <c r="E527" s="93" t="s">
        <v>97</v>
      </c>
      <c r="F527" s="93"/>
      <c r="G527" s="159">
        <v>1619.823</v>
      </c>
      <c r="H527" s="55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75"/>
      <c r="Y527" s="59"/>
    </row>
    <row r="528" spans="1:25" ht="16.5" outlineLevel="6" thickBot="1">
      <c r="A528" s="5" t="s">
        <v>104</v>
      </c>
      <c r="B528" s="21">
        <v>953</v>
      </c>
      <c r="C528" s="6" t="s">
        <v>13</v>
      </c>
      <c r="D528" s="6" t="s">
        <v>385</v>
      </c>
      <c r="E528" s="6" t="s">
        <v>98</v>
      </c>
      <c r="F528" s="6"/>
      <c r="G528" s="158">
        <f>G529+G530</f>
        <v>88</v>
      </c>
      <c r="H528" s="55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75"/>
      <c r="Y528" s="59"/>
    </row>
    <row r="529" spans="1:25" ht="32.25" outlineLevel="6" thickBot="1">
      <c r="A529" s="88" t="s">
        <v>105</v>
      </c>
      <c r="B529" s="92">
        <v>953</v>
      </c>
      <c r="C529" s="93" t="s">
        <v>13</v>
      </c>
      <c r="D529" s="93" t="s">
        <v>385</v>
      </c>
      <c r="E529" s="93" t="s">
        <v>99</v>
      </c>
      <c r="F529" s="93"/>
      <c r="G529" s="159">
        <v>3</v>
      </c>
      <c r="H529" s="31">
        <f aca="true" t="shared" si="78" ref="H529:X529">H531+H547</f>
        <v>0</v>
      </c>
      <c r="I529" s="31">
        <f t="shared" si="78"/>
        <v>0</v>
      </c>
      <c r="J529" s="31">
        <f t="shared" si="78"/>
        <v>0</v>
      </c>
      <c r="K529" s="31">
        <f t="shared" si="78"/>
        <v>0</v>
      </c>
      <c r="L529" s="31">
        <f t="shared" si="78"/>
        <v>0</v>
      </c>
      <c r="M529" s="31">
        <f t="shared" si="78"/>
        <v>0</v>
      </c>
      <c r="N529" s="31">
        <f t="shared" si="78"/>
        <v>0</v>
      </c>
      <c r="O529" s="31">
        <f t="shared" si="78"/>
        <v>0</v>
      </c>
      <c r="P529" s="31">
        <f t="shared" si="78"/>
        <v>0</v>
      </c>
      <c r="Q529" s="31">
        <f t="shared" si="78"/>
        <v>0</v>
      </c>
      <c r="R529" s="31">
        <f t="shared" si="78"/>
        <v>0</v>
      </c>
      <c r="S529" s="31">
        <f t="shared" si="78"/>
        <v>0</v>
      </c>
      <c r="T529" s="31">
        <f t="shared" si="78"/>
        <v>0</v>
      </c>
      <c r="U529" s="31">
        <f t="shared" si="78"/>
        <v>0</v>
      </c>
      <c r="V529" s="31">
        <f t="shared" si="78"/>
        <v>0</v>
      </c>
      <c r="W529" s="31">
        <f t="shared" si="78"/>
        <v>0</v>
      </c>
      <c r="X529" s="66">
        <f t="shared" si="78"/>
        <v>12003.04085</v>
      </c>
      <c r="Y529" s="59" t="e">
        <f>X529/G523*100</f>
        <v>#DIV/0!</v>
      </c>
    </row>
    <row r="530" spans="1:25" ht="16.5" outlineLevel="6" thickBot="1">
      <c r="A530" s="88" t="s">
        <v>106</v>
      </c>
      <c r="B530" s="92">
        <v>953</v>
      </c>
      <c r="C530" s="93" t="s">
        <v>13</v>
      </c>
      <c r="D530" s="93" t="s">
        <v>385</v>
      </c>
      <c r="E530" s="93" t="s">
        <v>100</v>
      </c>
      <c r="F530" s="93"/>
      <c r="G530" s="159">
        <v>85</v>
      </c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66"/>
      <c r="Y530" s="59"/>
    </row>
    <row r="531" spans="1:25" ht="19.5" outlineLevel="6" thickBot="1">
      <c r="A531" s="108" t="s">
        <v>44</v>
      </c>
      <c r="B531" s="18">
        <v>953</v>
      </c>
      <c r="C531" s="14" t="s">
        <v>43</v>
      </c>
      <c r="D531" s="39" t="s">
        <v>276</v>
      </c>
      <c r="E531" s="14" t="s">
        <v>5</v>
      </c>
      <c r="F531" s="14"/>
      <c r="G531" s="154">
        <f>G538+G532</f>
        <v>3299</v>
      </c>
      <c r="H531" s="32">
        <f aca="true" t="shared" si="79" ref="H531:X531">H537</f>
        <v>0</v>
      </c>
      <c r="I531" s="32">
        <f t="shared" si="79"/>
        <v>0</v>
      </c>
      <c r="J531" s="32">
        <f t="shared" si="79"/>
        <v>0</v>
      </c>
      <c r="K531" s="32">
        <f t="shared" si="79"/>
        <v>0</v>
      </c>
      <c r="L531" s="32">
        <f t="shared" si="79"/>
        <v>0</v>
      </c>
      <c r="M531" s="32">
        <f t="shared" si="79"/>
        <v>0</v>
      </c>
      <c r="N531" s="32">
        <f t="shared" si="79"/>
        <v>0</v>
      </c>
      <c r="O531" s="32">
        <f t="shared" si="79"/>
        <v>0</v>
      </c>
      <c r="P531" s="32">
        <f t="shared" si="79"/>
        <v>0</v>
      </c>
      <c r="Q531" s="32">
        <f t="shared" si="79"/>
        <v>0</v>
      </c>
      <c r="R531" s="32">
        <f t="shared" si="79"/>
        <v>0</v>
      </c>
      <c r="S531" s="32">
        <f t="shared" si="79"/>
        <v>0</v>
      </c>
      <c r="T531" s="32">
        <f t="shared" si="79"/>
        <v>0</v>
      </c>
      <c r="U531" s="32">
        <f t="shared" si="79"/>
        <v>0</v>
      </c>
      <c r="V531" s="32">
        <f t="shared" si="79"/>
        <v>0</v>
      </c>
      <c r="W531" s="32">
        <f t="shared" si="79"/>
        <v>0</v>
      </c>
      <c r="X531" s="67">
        <f t="shared" si="79"/>
        <v>12003.04085</v>
      </c>
      <c r="Y531" s="59">
        <f>X531/G525*100</f>
        <v>741.0094096700689</v>
      </c>
    </row>
    <row r="532" spans="1:25" ht="19.5" outlineLevel="6" thickBot="1">
      <c r="A532" s="124" t="s">
        <v>37</v>
      </c>
      <c r="B532" s="18">
        <v>953</v>
      </c>
      <c r="C532" s="14" t="s">
        <v>16</v>
      </c>
      <c r="D532" s="39" t="s">
        <v>276</v>
      </c>
      <c r="E532" s="14" t="s">
        <v>5</v>
      </c>
      <c r="F532" s="14"/>
      <c r="G532" s="154">
        <f>G533</f>
        <v>30</v>
      </c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67"/>
      <c r="Y532" s="59"/>
    </row>
    <row r="533" spans="1:25" ht="32.25" outlineLevel="6" thickBot="1">
      <c r="A533" s="112" t="s">
        <v>138</v>
      </c>
      <c r="B533" s="19">
        <v>953</v>
      </c>
      <c r="C533" s="9" t="s">
        <v>16</v>
      </c>
      <c r="D533" s="9" t="s">
        <v>277</v>
      </c>
      <c r="E533" s="9" t="s">
        <v>5</v>
      </c>
      <c r="F533" s="9"/>
      <c r="G533" s="155">
        <f>G534</f>
        <v>30</v>
      </c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67"/>
      <c r="Y533" s="59"/>
    </row>
    <row r="534" spans="1:25" ht="63.75" outlineLevel="6" thickBot="1">
      <c r="A534" s="114" t="s">
        <v>203</v>
      </c>
      <c r="B534" s="90">
        <v>953</v>
      </c>
      <c r="C534" s="91" t="s">
        <v>16</v>
      </c>
      <c r="D534" s="91" t="s">
        <v>406</v>
      </c>
      <c r="E534" s="91" t="s">
        <v>5</v>
      </c>
      <c r="F534" s="91"/>
      <c r="G534" s="157">
        <f>G535</f>
        <v>30</v>
      </c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67"/>
      <c r="Y534" s="59"/>
    </row>
    <row r="535" spans="1:25" ht="32.25" outlineLevel="6" thickBot="1">
      <c r="A535" s="5" t="s">
        <v>127</v>
      </c>
      <c r="B535" s="21">
        <v>953</v>
      </c>
      <c r="C535" s="6" t="s">
        <v>16</v>
      </c>
      <c r="D535" s="6" t="s">
        <v>406</v>
      </c>
      <c r="E535" s="6" t="s">
        <v>407</v>
      </c>
      <c r="F535" s="6"/>
      <c r="G535" s="158">
        <f>G536</f>
        <v>30</v>
      </c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67"/>
      <c r="Y535" s="59"/>
    </row>
    <row r="536" spans="1:25" ht="32.25" outlineLevel="6" thickBot="1">
      <c r="A536" s="88" t="s">
        <v>128</v>
      </c>
      <c r="B536" s="92">
        <v>953</v>
      </c>
      <c r="C536" s="93" t="s">
        <v>16</v>
      </c>
      <c r="D536" s="93" t="s">
        <v>406</v>
      </c>
      <c r="E536" s="93" t="s">
        <v>407</v>
      </c>
      <c r="F536" s="93"/>
      <c r="G536" s="159">
        <v>30</v>
      </c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67"/>
      <c r="Y536" s="59"/>
    </row>
    <row r="537" spans="1:25" ht="16.5" outlineLevel="6" thickBot="1">
      <c r="A537" s="124" t="s">
        <v>40</v>
      </c>
      <c r="B537" s="18">
        <v>953</v>
      </c>
      <c r="C537" s="39" t="s">
        <v>21</v>
      </c>
      <c r="D537" s="39" t="s">
        <v>276</v>
      </c>
      <c r="E537" s="39" t="s">
        <v>5</v>
      </c>
      <c r="F537" s="39"/>
      <c r="G537" s="160">
        <f>G538</f>
        <v>3269</v>
      </c>
      <c r="H537" s="34">
        <f aca="true" t="shared" si="80" ref="H537:X537">H538</f>
        <v>0</v>
      </c>
      <c r="I537" s="34">
        <f t="shared" si="80"/>
        <v>0</v>
      </c>
      <c r="J537" s="34">
        <f t="shared" si="80"/>
        <v>0</v>
      </c>
      <c r="K537" s="34">
        <f t="shared" si="80"/>
        <v>0</v>
      </c>
      <c r="L537" s="34">
        <f t="shared" si="80"/>
        <v>0</v>
      </c>
      <c r="M537" s="34">
        <f t="shared" si="80"/>
        <v>0</v>
      </c>
      <c r="N537" s="34">
        <f t="shared" si="80"/>
        <v>0</v>
      </c>
      <c r="O537" s="34">
        <f t="shared" si="80"/>
        <v>0</v>
      </c>
      <c r="P537" s="34">
        <f t="shared" si="80"/>
        <v>0</v>
      </c>
      <c r="Q537" s="34">
        <f t="shared" si="80"/>
        <v>0</v>
      </c>
      <c r="R537" s="34">
        <f t="shared" si="80"/>
        <v>0</v>
      </c>
      <c r="S537" s="34">
        <f t="shared" si="80"/>
        <v>0</v>
      </c>
      <c r="T537" s="34">
        <f t="shared" si="80"/>
        <v>0</v>
      </c>
      <c r="U537" s="34">
        <f t="shared" si="80"/>
        <v>0</v>
      </c>
      <c r="V537" s="34">
        <f t="shared" si="80"/>
        <v>0</v>
      </c>
      <c r="W537" s="34">
        <f t="shared" si="80"/>
        <v>0</v>
      </c>
      <c r="X537" s="68">
        <f t="shared" si="80"/>
        <v>12003.04085</v>
      </c>
      <c r="Y537" s="59" t="e">
        <f>X537/G526*100</f>
        <v>#DIV/0!</v>
      </c>
    </row>
    <row r="538" spans="1:25" ht="32.25" outlineLevel="6" thickBot="1">
      <c r="A538" s="112" t="s">
        <v>138</v>
      </c>
      <c r="B538" s="19">
        <v>953</v>
      </c>
      <c r="C538" s="9" t="s">
        <v>21</v>
      </c>
      <c r="D538" s="9" t="s">
        <v>277</v>
      </c>
      <c r="E538" s="9" t="s">
        <v>5</v>
      </c>
      <c r="F538" s="9"/>
      <c r="G538" s="155">
        <f>G539</f>
        <v>3269</v>
      </c>
      <c r="H538" s="26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44"/>
      <c r="X538" s="65">
        <v>12003.04085</v>
      </c>
      <c r="Y538" s="59">
        <f>X538/G527*100</f>
        <v>741.0094096700689</v>
      </c>
    </row>
    <row r="539" spans="1:25" ht="32.25" outlineLevel="6" thickBot="1">
      <c r="A539" s="112" t="s">
        <v>139</v>
      </c>
      <c r="B539" s="19">
        <v>953</v>
      </c>
      <c r="C539" s="11" t="s">
        <v>21</v>
      </c>
      <c r="D539" s="11" t="s">
        <v>278</v>
      </c>
      <c r="E539" s="11" t="s">
        <v>5</v>
      </c>
      <c r="F539" s="11"/>
      <c r="G539" s="156">
        <f>G540</f>
        <v>3269</v>
      </c>
      <c r="H539" s="55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75"/>
      <c r="Y539" s="59"/>
    </row>
    <row r="540" spans="1:25" ht="63.75" outlineLevel="6" thickBot="1">
      <c r="A540" s="114" t="s">
        <v>203</v>
      </c>
      <c r="B540" s="90">
        <v>953</v>
      </c>
      <c r="C540" s="91" t="s">
        <v>21</v>
      </c>
      <c r="D540" s="91" t="s">
        <v>386</v>
      </c>
      <c r="E540" s="91" t="s">
        <v>5</v>
      </c>
      <c r="F540" s="91"/>
      <c r="G540" s="157">
        <f>G541</f>
        <v>3269</v>
      </c>
      <c r="H540" s="55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75"/>
      <c r="Y540" s="59"/>
    </row>
    <row r="541" spans="1:25" ht="32.25" outlineLevel="6" thickBot="1">
      <c r="A541" s="5" t="s">
        <v>127</v>
      </c>
      <c r="B541" s="21">
        <v>953</v>
      </c>
      <c r="C541" s="6" t="s">
        <v>21</v>
      </c>
      <c r="D541" s="6" t="s">
        <v>386</v>
      </c>
      <c r="E541" s="6" t="s">
        <v>125</v>
      </c>
      <c r="F541" s="6"/>
      <c r="G541" s="158">
        <f>G542</f>
        <v>3269</v>
      </c>
      <c r="H541" s="55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75"/>
      <c r="Y541" s="59"/>
    </row>
    <row r="542" spans="1:25" ht="32.25" outlineLevel="6" thickBot="1">
      <c r="A542" s="88" t="s">
        <v>128</v>
      </c>
      <c r="B542" s="92">
        <v>953</v>
      </c>
      <c r="C542" s="93" t="s">
        <v>21</v>
      </c>
      <c r="D542" s="93" t="s">
        <v>386</v>
      </c>
      <c r="E542" s="93" t="s">
        <v>126</v>
      </c>
      <c r="F542" s="93"/>
      <c r="G542" s="159">
        <v>3269</v>
      </c>
      <c r="H542" s="55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75"/>
      <c r="Y542" s="59"/>
    </row>
    <row r="543" spans="1:25" ht="19.5" outlineLevel="6" thickBot="1">
      <c r="A543" s="48" t="s">
        <v>22</v>
      </c>
      <c r="B543" s="48"/>
      <c r="C543" s="48"/>
      <c r="D543" s="48"/>
      <c r="E543" s="48"/>
      <c r="F543" s="48"/>
      <c r="G543" s="147">
        <f>G418+G14</f>
        <v>599036.3866000001</v>
      </c>
      <c r="H543" s="55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75"/>
      <c r="Y543" s="59"/>
    </row>
    <row r="544" spans="1:25" ht="16.5" outlineLevel="6" thickBot="1">
      <c r="A544" s="1"/>
      <c r="B544" s="22"/>
      <c r="C544" s="1"/>
      <c r="D544" s="1"/>
      <c r="E544" s="1"/>
      <c r="F544" s="1"/>
      <c r="G544" s="1"/>
      <c r="H544" s="55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75"/>
      <c r="Y544" s="59"/>
    </row>
    <row r="545" spans="1:25" ht="16.5" outlineLevel="6" thickBot="1">
      <c r="A545" s="3"/>
      <c r="B545" s="3"/>
      <c r="C545" s="3"/>
      <c r="D545" s="3"/>
      <c r="E545" s="3"/>
      <c r="F545" s="3"/>
      <c r="G545" s="3"/>
      <c r="H545" s="55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75"/>
      <c r="Y545" s="59"/>
    </row>
    <row r="546" spans="8:25" ht="16.5" outlineLevel="6" thickBot="1">
      <c r="H546" s="55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75"/>
      <c r="Y546" s="59"/>
    </row>
    <row r="547" spans="8:25" ht="16.5" outlineLevel="6" thickBot="1">
      <c r="H547" s="32">
        <f aca="true" t="shared" si="81" ref="H547:X547">H548</f>
        <v>0</v>
      </c>
      <c r="I547" s="32">
        <f t="shared" si="81"/>
        <v>0</v>
      </c>
      <c r="J547" s="32">
        <f t="shared" si="81"/>
        <v>0</v>
      </c>
      <c r="K547" s="32">
        <f t="shared" si="81"/>
        <v>0</v>
      </c>
      <c r="L547" s="32">
        <f t="shared" si="81"/>
        <v>0</v>
      </c>
      <c r="M547" s="32">
        <f t="shared" si="81"/>
        <v>0</v>
      </c>
      <c r="N547" s="32">
        <f t="shared" si="81"/>
        <v>0</v>
      </c>
      <c r="O547" s="32">
        <f t="shared" si="81"/>
        <v>0</v>
      </c>
      <c r="P547" s="32">
        <f t="shared" si="81"/>
        <v>0</v>
      </c>
      <c r="Q547" s="32">
        <f t="shared" si="81"/>
        <v>0</v>
      </c>
      <c r="R547" s="32">
        <f t="shared" si="81"/>
        <v>0</v>
      </c>
      <c r="S547" s="32">
        <f t="shared" si="81"/>
        <v>0</v>
      </c>
      <c r="T547" s="32">
        <f t="shared" si="81"/>
        <v>0</v>
      </c>
      <c r="U547" s="32">
        <f t="shared" si="81"/>
        <v>0</v>
      </c>
      <c r="V547" s="32">
        <f t="shared" si="81"/>
        <v>0</v>
      </c>
      <c r="W547" s="32">
        <f t="shared" si="81"/>
        <v>0</v>
      </c>
      <c r="X547" s="67">
        <f t="shared" si="81"/>
        <v>0</v>
      </c>
      <c r="Y547" s="59">
        <v>0</v>
      </c>
    </row>
    <row r="548" spans="8:25" ht="15.75" outlineLevel="6">
      <c r="H548" s="26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44"/>
      <c r="X548" s="65">
        <v>0</v>
      </c>
      <c r="Y548" s="59">
        <v>0</v>
      </c>
    </row>
    <row r="549" spans="8:25" ht="18.75">
      <c r="H549" s="38" t="e">
        <f>#REF!+#REF!+H424+H14</f>
        <v>#REF!</v>
      </c>
      <c r="I549" s="38" t="e">
        <f>#REF!+#REF!+I424+I14</f>
        <v>#REF!</v>
      </c>
      <c r="J549" s="38" t="e">
        <f>#REF!+#REF!+J424+J14</f>
        <v>#REF!</v>
      </c>
      <c r="K549" s="38" t="e">
        <f>#REF!+#REF!+K424+K14</f>
        <v>#REF!</v>
      </c>
      <c r="L549" s="38" t="e">
        <f>#REF!+#REF!+L424+L14</f>
        <v>#REF!</v>
      </c>
      <c r="M549" s="38" t="e">
        <f>#REF!+#REF!+M424+M14</f>
        <v>#REF!</v>
      </c>
      <c r="N549" s="38" t="e">
        <f>#REF!+#REF!+N424+N14</f>
        <v>#REF!</v>
      </c>
      <c r="O549" s="38" t="e">
        <f>#REF!+#REF!+O424+O14</f>
        <v>#REF!</v>
      </c>
      <c r="P549" s="38" t="e">
        <f>#REF!+#REF!+P424+P14</f>
        <v>#REF!</v>
      </c>
      <c r="Q549" s="38" t="e">
        <f>#REF!+#REF!+Q424+Q14</f>
        <v>#REF!</v>
      </c>
      <c r="R549" s="38" t="e">
        <f>#REF!+#REF!+R424+R14</f>
        <v>#REF!</v>
      </c>
      <c r="S549" s="38" t="e">
        <f>#REF!+#REF!+S424+S14</f>
        <v>#REF!</v>
      </c>
      <c r="T549" s="38" t="e">
        <f>#REF!+#REF!+T424+T14</f>
        <v>#REF!</v>
      </c>
      <c r="U549" s="38" t="e">
        <f>#REF!+#REF!+U424+U14</f>
        <v>#REF!</v>
      </c>
      <c r="V549" s="38" t="e">
        <f>#REF!+#REF!+V424+V14</f>
        <v>#REF!</v>
      </c>
      <c r="W549" s="38" t="e">
        <f>#REF!+#REF!+W424+W14</f>
        <v>#REF!</v>
      </c>
      <c r="X549" s="76" t="e">
        <f>#REF!+#REF!+X424+X14</f>
        <v>#REF!</v>
      </c>
      <c r="Y549" s="56" t="e">
        <f>X549/G543*100</f>
        <v>#REF!</v>
      </c>
    </row>
    <row r="550" spans="8:23" ht="15.75"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8:23" ht="15.75"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</sheetData>
  <sheetProtection/>
  <autoFilter ref="A13:G543"/>
  <mergeCells count="8">
    <mergeCell ref="B6:W6"/>
    <mergeCell ref="B7:W7"/>
    <mergeCell ref="A11:V11"/>
    <mergeCell ref="A10:V10"/>
    <mergeCell ref="B8:V8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2016-06-06T03:41:16Z</cp:lastPrinted>
  <dcterms:created xsi:type="dcterms:W3CDTF">2008-11-11T04:53:42Z</dcterms:created>
  <dcterms:modified xsi:type="dcterms:W3CDTF">2016-06-21T23:02:11Z</dcterms:modified>
  <cp:category/>
  <cp:version/>
  <cp:contentType/>
  <cp:contentStatus/>
</cp:coreProperties>
</file>